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E:\R08\02東海総体\01申込書類\"/>
    </mc:Choice>
  </mc:AlternateContent>
  <xr:revisionPtr revIDLastSave="0" documentId="8_{6779FF0E-FAA3-4F4B-B45F-2B23C795EE37}" xr6:coauthVersionLast="47" xr6:coauthVersionMax="47" xr10:uidLastSave="{00000000-0000-0000-0000-000000000000}"/>
  <bookViews>
    <workbookView xWindow="-110" yWindow="-110" windowWidth="19420" windowHeight="10300" tabRatio="733" firstSheet="4" activeTab="5" xr2:uid="{00000000-000D-0000-FFFF-FFFF00000000}"/>
  </bookViews>
  <sheets>
    <sheet name="ＤＡＴＡ" sheetId="15" r:id="rId1"/>
    <sheet name="説明" sheetId="1" r:id="rId2"/>
    <sheet name="東海大会補充選手の取り扱い" sheetId="3" r:id="rId3"/>
    <sheet name="①体操競技用　参加申込書_個人" sheetId="19" r:id="rId4"/>
    <sheet name="①体操競技用　参加申込書_団体" sheetId="16" r:id="rId5"/>
    <sheet name="②新体操　参加申込書" sheetId="20" r:id="rId6"/>
    <sheet name="③日程表" sheetId="6" r:id="rId7"/>
    <sheet name="④選手変更用紙" sheetId="7" r:id="rId8"/>
    <sheet name="⑤監督交代申告書" sheetId="8" r:id="rId9"/>
    <sheet name="⑥撮影許可申請書" sheetId="9" r:id="rId10"/>
    <sheet name="⑦体操競技オーダー表" sheetId="10" r:id="rId11"/>
    <sheet name="⑧新技申請用紙" sheetId="11" r:id="rId12"/>
    <sheet name="⑨個人選手交代申告書" sheetId="12" r:id="rId13"/>
    <sheet name="開催県編集用" sheetId="14" r:id="rId14"/>
  </sheets>
  <definedNames>
    <definedName name="Excel_BuiltIn_Print_Area_18">#REF!</definedName>
    <definedName name="_xlnm.Print_Area" localSheetId="3">'①体操競技用　参加申込書_個人'!$A$1:$Q$47</definedName>
    <definedName name="_xlnm.Print_Area" localSheetId="4">'①体操競技用　参加申込書_団体'!$A$1:$Q$38</definedName>
    <definedName name="_xlnm.Print_Area" localSheetId="5">'②新体操　参加申込書'!$A$1:$Q$55</definedName>
    <definedName name="_xlnm.Print_Area" localSheetId="6">③日程表!$A$1:$K$76</definedName>
    <definedName name="_xlnm.Print_Area" localSheetId="8">⑤監督交代申告書!#REF!</definedName>
    <definedName name="_xlnm.Print_Area" localSheetId="12">⑨個人選手交代申告書!$A$1:$S$36</definedName>
    <definedName name="_xlnm.Print_Area" localSheetId="0">ＤＡＴＡ!$A$1:$W$82</definedName>
    <definedName name="女子ゆか">#REF!</definedName>
    <definedName name="女子総合">#REF!</definedName>
    <definedName name="女子団体">#REF!</definedName>
    <definedName name="女子跳馬">#REF!</definedName>
    <definedName name="女子平均台">#REF!</definedName>
    <definedName name="女子平行棒">#REF!</definedName>
    <definedName name="男子あん馬">#REF!</definedName>
    <definedName name="男子ゆか">#REF!</definedName>
    <definedName name="男子総合">#REF!</definedName>
    <definedName name="男子団体">#REF!</definedName>
    <definedName name="男子跳馬">#REF!</definedName>
    <definedName name="男子吊り輪">#REF!</definedName>
    <definedName name="男子鉄棒">#REF!</definedName>
    <definedName name="男子平行棒">#REF!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9" l="1"/>
  <c r="B7" i="9"/>
  <c r="K35" i="14"/>
  <c r="K29" i="14"/>
  <c r="K23" i="14"/>
  <c r="K17" i="14"/>
  <c r="K4" i="14"/>
  <c r="C33" i="14"/>
  <c r="C27" i="14"/>
  <c r="C21" i="14"/>
  <c r="C15" i="14"/>
  <c r="C4" i="14"/>
  <c r="K54" i="20"/>
  <c r="K46" i="19"/>
  <c r="K37" i="16"/>
  <c r="D54" i="20"/>
  <c r="D46" i="19"/>
  <c r="D37" i="16"/>
  <c r="B52" i="20"/>
  <c r="B47" i="20"/>
  <c r="B45" i="19"/>
  <c r="B40" i="19"/>
  <c r="B36" i="16"/>
  <c r="B31" i="16"/>
  <c r="A12" i="14"/>
  <c r="A11" i="14"/>
  <c r="L4" i="14"/>
  <c r="J4" i="14"/>
  <c r="K38" i="14"/>
  <c r="J38" i="14"/>
  <c r="K32" i="14"/>
  <c r="J32" i="14"/>
  <c r="K26" i="14"/>
  <c r="J26" i="14"/>
  <c r="K20" i="14"/>
  <c r="J20" i="14"/>
  <c r="K14" i="14"/>
  <c r="J14" i="14"/>
  <c r="K13" i="14"/>
  <c r="J13" i="14"/>
  <c r="K12" i="14"/>
  <c r="J12" i="14"/>
  <c r="K11" i="14"/>
  <c r="J11" i="14"/>
  <c r="K10" i="14"/>
  <c r="J10" i="14"/>
  <c r="K9" i="14"/>
  <c r="J9" i="14"/>
  <c r="K8" i="14"/>
  <c r="J8" i="14"/>
  <c r="K7" i="14"/>
  <c r="J7" i="14"/>
  <c r="C36" i="14"/>
  <c r="B36" i="14"/>
  <c r="C30" i="14"/>
  <c r="B30" i="14"/>
  <c r="C24" i="14"/>
  <c r="B24" i="14"/>
  <c r="C18" i="14"/>
  <c r="B18" i="14"/>
  <c r="C12" i="14"/>
  <c r="B12" i="14"/>
  <c r="C11" i="14"/>
  <c r="B11" i="14"/>
  <c r="C10" i="14"/>
  <c r="B10" i="14"/>
  <c r="C9" i="14"/>
  <c r="B9" i="14"/>
  <c r="C8" i="14"/>
  <c r="B8" i="14"/>
  <c r="C7" i="14"/>
  <c r="B7" i="14"/>
  <c r="L38" i="14"/>
  <c r="I38" i="14"/>
  <c r="J36" i="14"/>
  <c r="J35" i="14"/>
  <c r="L32" i="14"/>
  <c r="I32" i="14"/>
  <c r="J30" i="14"/>
  <c r="J29" i="14"/>
  <c r="L26" i="14"/>
  <c r="I26" i="14"/>
  <c r="J24" i="14"/>
  <c r="J23" i="14"/>
  <c r="L20" i="14"/>
  <c r="I20" i="14"/>
  <c r="J18" i="14"/>
  <c r="J17" i="14"/>
  <c r="L14" i="14"/>
  <c r="L13" i="14"/>
  <c r="L12" i="14"/>
  <c r="L11" i="14"/>
  <c r="L10" i="14"/>
  <c r="L9" i="14"/>
  <c r="L8" i="14"/>
  <c r="L7" i="14"/>
  <c r="J5" i="14"/>
  <c r="D36" i="14"/>
  <c r="A36" i="14"/>
  <c r="B34" i="14"/>
  <c r="B33" i="14"/>
  <c r="D30" i="14"/>
  <c r="A30" i="14"/>
  <c r="B28" i="14"/>
  <c r="B27" i="14"/>
  <c r="D24" i="14"/>
  <c r="A24" i="14"/>
  <c r="B22" i="14"/>
  <c r="B21" i="14"/>
  <c r="D18" i="14"/>
  <c r="A18" i="14"/>
  <c r="B16" i="14"/>
  <c r="B15" i="14"/>
  <c r="D12" i="14"/>
  <c r="D11" i="14"/>
  <c r="D10" i="14"/>
  <c r="D9" i="14"/>
  <c r="D8" i="14"/>
  <c r="D7" i="14"/>
  <c r="B5" i="14"/>
  <c r="B4" i="14"/>
  <c r="A10" i="14"/>
  <c r="A9" i="14"/>
  <c r="A8" i="14"/>
  <c r="A7" i="14"/>
  <c r="H38" i="10"/>
  <c r="C38" i="10"/>
  <c r="D15" i="12"/>
  <c r="C30" i="12"/>
  <c r="B28" i="12"/>
  <c r="A2" i="12"/>
  <c r="J7" i="11"/>
  <c r="J4" i="11"/>
  <c r="J16" i="10"/>
  <c r="N23" i="10"/>
  <c r="M23" i="10"/>
  <c r="N22" i="10"/>
  <c r="M22" i="10"/>
  <c r="N21" i="10"/>
  <c r="M21" i="10"/>
  <c r="N20" i="10"/>
  <c r="D23" i="10"/>
  <c r="D22" i="10"/>
  <c r="D21" i="10"/>
  <c r="D20" i="10"/>
  <c r="C23" i="10"/>
  <c r="C22" i="10"/>
  <c r="C21" i="10"/>
  <c r="M20" i="10"/>
  <c r="C20" i="10"/>
  <c r="H20" i="10" s="1"/>
  <c r="N17" i="10"/>
  <c r="N29" i="10" s="1"/>
  <c r="D17" i="10"/>
  <c r="D29" i="10" s="1"/>
  <c r="I17" i="10" l="1"/>
  <c r="I41" i="10"/>
  <c r="S17" i="10"/>
  <c r="S29" i="10"/>
  <c r="I29" i="10"/>
  <c r="D41" i="10"/>
  <c r="R26" i="10"/>
  <c r="M26" i="10"/>
  <c r="H26" i="10"/>
  <c r="C26" i="10"/>
  <c r="R14" i="10"/>
  <c r="M14" i="10"/>
  <c r="H14" i="10"/>
  <c r="C14" i="10"/>
  <c r="A5" i="9"/>
  <c r="E30" i="8" l="1"/>
  <c r="B30" i="8"/>
  <c r="D9" i="8" l="1"/>
  <c r="B10" i="8"/>
  <c r="B9" i="8"/>
  <c r="F7" i="8"/>
  <c r="D7" i="8"/>
  <c r="A1" i="8"/>
  <c r="B8" i="8"/>
  <c r="B7" i="8"/>
  <c r="E5" i="8"/>
  <c r="B6" i="8"/>
  <c r="B5" i="8"/>
  <c r="E4" i="8"/>
  <c r="B4" i="8"/>
  <c r="P15" i="20"/>
  <c r="N15" i="20"/>
  <c r="A1" i="20"/>
  <c r="A2" i="16"/>
  <c r="A2" i="19"/>
  <c r="N35" i="15"/>
  <c r="A2" i="7" l="1"/>
  <c r="C11" i="20"/>
  <c r="C12" i="19"/>
  <c r="C12" i="16"/>
  <c r="P16" i="16"/>
  <c r="N16" i="16"/>
  <c r="B13" i="9"/>
  <c r="B8" i="9"/>
  <c r="B12" i="9"/>
  <c r="B10" i="9"/>
  <c r="B9" i="9"/>
  <c r="G43" i="20"/>
  <c r="E43" i="20"/>
  <c r="D43" i="20"/>
  <c r="P42" i="20"/>
  <c r="N42" i="20"/>
  <c r="M42" i="20"/>
  <c r="K42" i="20"/>
  <c r="I42" i="20"/>
  <c r="E42" i="20"/>
  <c r="D42" i="20"/>
  <c r="B42" i="20"/>
  <c r="G41" i="20"/>
  <c r="E41" i="20"/>
  <c r="D41" i="20"/>
  <c r="P40" i="20"/>
  <c r="N40" i="20"/>
  <c r="M40" i="20"/>
  <c r="K40" i="20"/>
  <c r="I40" i="20"/>
  <c r="E40" i="20"/>
  <c r="D40" i="20"/>
  <c r="B40" i="20"/>
  <c r="G39" i="20"/>
  <c r="D39" i="20"/>
  <c r="P38" i="20"/>
  <c r="N38" i="20"/>
  <c r="M38" i="20"/>
  <c r="K38" i="20"/>
  <c r="I38" i="20"/>
  <c r="E38" i="20"/>
  <c r="D38" i="20"/>
  <c r="B38" i="20"/>
  <c r="G37" i="20"/>
  <c r="D37" i="20"/>
  <c r="P36" i="20"/>
  <c r="N36" i="20"/>
  <c r="M36" i="20"/>
  <c r="K36" i="20"/>
  <c r="I36" i="20"/>
  <c r="E36" i="20"/>
  <c r="D36" i="20"/>
  <c r="B36" i="20"/>
  <c r="G35" i="20"/>
  <c r="D35" i="20"/>
  <c r="P34" i="20"/>
  <c r="N34" i="20"/>
  <c r="M34" i="20"/>
  <c r="K34" i="20"/>
  <c r="I34" i="20"/>
  <c r="E34" i="20"/>
  <c r="D34" i="20"/>
  <c r="B34" i="20"/>
  <c r="G33" i="20"/>
  <c r="D33" i="20"/>
  <c r="P32" i="20"/>
  <c r="N32" i="20"/>
  <c r="M32" i="20"/>
  <c r="K32" i="20"/>
  <c r="I32" i="20"/>
  <c r="E32" i="20"/>
  <c r="D32" i="20"/>
  <c r="B32" i="20"/>
  <c r="P26" i="19"/>
  <c r="N26" i="19"/>
  <c r="P24" i="19"/>
  <c r="N24" i="19"/>
  <c r="P22" i="19"/>
  <c r="N22" i="19"/>
  <c r="P20" i="19"/>
  <c r="N20" i="19"/>
  <c r="P18" i="19"/>
  <c r="N18" i="19"/>
  <c r="P16" i="19"/>
  <c r="N16" i="19"/>
  <c r="M26" i="19"/>
  <c r="M24" i="19"/>
  <c r="M22" i="19"/>
  <c r="M20" i="19"/>
  <c r="M18" i="19"/>
  <c r="M16" i="19"/>
  <c r="K26" i="19"/>
  <c r="K24" i="19"/>
  <c r="K22" i="19"/>
  <c r="K20" i="19"/>
  <c r="K18" i="19"/>
  <c r="K16" i="19"/>
  <c r="I26" i="19"/>
  <c r="I24" i="19"/>
  <c r="I22" i="19"/>
  <c r="I20" i="19"/>
  <c r="I18" i="19"/>
  <c r="I16" i="19"/>
  <c r="G27" i="19"/>
  <c r="G25" i="19"/>
  <c r="G23" i="19"/>
  <c r="G21" i="19"/>
  <c r="G19" i="19"/>
  <c r="G17" i="19"/>
  <c r="E26" i="19"/>
  <c r="E24" i="19"/>
  <c r="E22" i="19"/>
  <c r="E20" i="19"/>
  <c r="E18" i="19"/>
  <c r="E16" i="19"/>
  <c r="E35" i="19"/>
  <c r="E33" i="19"/>
  <c r="E31" i="19"/>
  <c r="E29" i="19"/>
  <c r="D27" i="19"/>
  <c r="D26" i="19"/>
  <c r="D25" i="19"/>
  <c r="D24" i="19"/>
  <c r="D23" i="19"/>
  <c r="D22" i="19"/>
  <c r="D21" i="19"/>
  <c r="D20" i="19"/>
  <c r="D19" i="19"/>
  <c r="D18" i="19"/>
  <c r="D17" i="19"/>
  <c r="D16" i="19"/>
  <c r="B26" i="19"/>
  <c r="B24" i="19"/>
  <c r="B22" i="19"/>
  <c r="B20" i="19"/>
  <c r="B18" i="19"/>
  <c r="B16" i="19"/>
  <c r="K26" i="20"/>
  <c r="I26" i="20"/>
  <c r="G26" i="20"/>
  <c r="E26" i="20"/>
  <c r="D26" i="20"/>
  <c r="K25" i="20"/>
  <c r="I25" i="20"/>
  <c r="E25" i="20"/>
  <c r="D25" i="20"/>
  <c r="B25" i="20"/>
  <c r="K24" i="20"/>
  <c r="I24" i="20"/>
  <c r="G24" i="20"/>
  <c r="E24" i="20"/>
  <c r="D24" i="20"/>
  <c r="K23" i="20"/>
  <c r="I23" i="20"/>
  <c r="E23" i="20"/>
  <c r="D23" i="20"/>
  <c r="B23" i="20"/>
  <c r="K49" i="20"/>
  <c r="C49" i="20"/>
  <c r="K30" i="20"/>
  <c r="I30" i="20"/>
  <c r="G30" i="20"/>
  <c r="E30" i="20"/>
  <c r="D30" i="20"/>
  <c r="K29" i="20"/>
  <c r="I29" i="20"/>
  <c r="G29" i="20"/>
  <c r="E29" i="20"/>
  <c r="D29" i="20"/>
  <c r="B29" i="20"/>
  <c r="K28" i="20"/>
  <c r="I28" i="20"/>
  <c r="G28" i="20"/>
  <c r="E28" i="20"/>
  <c r="D28" i="20"/>
  <c r="K27" i="20"/>
  <c r="I27" i="20"/>
  <c r="G27" i="20"/>
  <c r="E27" i="20"/>
  <c r="D27" i="20"/>
  <c r="B27" i="20"/>
  <c r="K22" i="20"/>
  <c r="I22" i="20"/>
  <c r="G22" i="20"/>
  <c r="E22" i="20"/>
  <c r="D22" i="20"/>
  <c r="K21" i="20"/>
  <c r="I21" i="20"/>
  <c r="E21" i="20"/>
  <c r="D21" i="20"/>
  <c r="B21" i="20"/>
  <c r="K20" i="20"/>
  <c r="I20" i="20"/>
  <c r="G20" i="20"/>
  <c r="E20" i="20"/>
  <c r="D20" i="20"/>
  <c r="K19" i="20"/>
  <c r="I19" i="20"/>
  <c r="E19" i="20"/>
  <c r="D19" i="20"/>
  <c r="B19" i="20"/>
  <c r="K18" i="20"/>
  <c r="I18" i="20"/>
  <c r="G18" i="20"/>
  <c r="E18" i="20"/>
  <c r="D18" i="20"/>
  <c r="K17" i="20"/>
  <c r="I17" i="20"/>
  <c r="E17" i="20"/>
  <c r="D17" i="20"/>
  <c r="B17" i="20"/>
  <c r="K16" i="20"/>
  <c r="I16" i="20"/>
  <c r="G16" i="20"/>
  <c r="E16" i="20"/>
  <c r="D16" i="20"/>
  <c r="K15" i="20"/>
  <c r="I15" i="20"/>
  <c r="E15" i="20"/>
  <c r="D15" i="20"/>
  <c r="B15" i="20"/>
  <c r="M11" i="20"/>
  <c r="F10" i="20"/>
  <c r="C10" i="20"/>
  <c r="C9" i="20"/>
  <c r="D8" i="20"/>
  <c r="C8" i="20"/>
  <c r="C7" i="20"/>
  <c r="I6" i="20"/>
  <c r="C6" i="20"/>
  <c r="C5" i="20"/>
  <c r="I4" i="20"/>
  <c r="C4" i="20"/>
  <c r="P3" i="20"/>
  <c r="C3" i="20"/>
  <c r="K42" i="19"/>
  <c r="C42" i="19"/>
  <c r="P35" i="19"/>
  <c r="N35" i="19"/>
  <c r="P33" i="19"/>
  <c r="N33" i="19"/>
  <c r="P31" i="19"/>
  <c r="N31" i="19"/>
  <c r="P29" i="19"/>
  <c r="N29" i="19"/>
  <c r="K36" i="19"/>
  <c r="I36" i="19"/>
  <c r="G36" i="19"/>
  <c r="E36" i="19"/>
  <c r="D36" i="19"/>
  <c r="M35" i="19"/>
  <c r="K35" i="19"/>
  <c r="I35" i="19"/>
  <c r="F35" i="19"/>
  <c r="D35" i="19"/>
  <c r="B35" i="19"/>
  <c r="K34" i="19"/>
  <c r="I34" i="19"/>
  <c r="G34" i="19"/>
  <c r="E34" i="19"/>
  <c r="D34" i="19"/>
  <c r="M33" i="19"/>
  <c r="K33" i="19"/>
  <c r="I33" i="19"/>
  <c r="D33" i="19"/>
  <c r="B33" i="19"/>
  <c r="K32" i="19"/>
  <c r="I32" i="19"/>
  <c r="G32" i="19"/>
  <c r="E32" i="19"/>
  <c r="D32" i="19"/>
  <c r="M31" i="19"/>
  <c r="K31" i="19"/>
  <c r="I31" i="19"/>
  <c r="D31" i="19"/>
  <c r="B31" i="19"/>
  <c r="M29" i="19"/>
  <c r="K30" i="19"/>
  <c r="K29" i="19"/>
  <c r="I30" i="19"/>
  <c r="I29" i="19"/>
  <c r="G30" i="19"/>
  <c r="E30" i="19"/>
  <c r="D30" i="19"/>
  <c r="D29" i="19"/>
  <c r="B29" i="19"/>
  <c r="E27" i="19"/>
  <c r="E25" i="19"/>
  <c r="F11" i="19"/>
  <c r="C11" i="19"/>
  <c r="C10" i="19"/>
  <c r="D9" i="19"/>
  <c r="C9" i="19"/>
  <c r="C8" i="19"/>
  <c r="I7" i="19"/>
  <c r="C7" i="19"/>
  <c r="C6" i="19"/>
  <c r="I5" i="19"/>
  <c r="C5" i="19"/>
  <c r="P4" i="19"/>
  <c r="C4" i="19"/>
  <c r="C33" i="16"/>
  <c r="K33" i="16"/>
  <c r="M24" i="16"/>
  <c r="M26" i="16"/>
  <c r="K27" i="16"/>
  <c r="I27" i="16"/>
  <c r="G27" i="16"/>
  <c r="K26" i="16"/>
  <c r="I26" i="16"/>
  <c r="G26" i="16"/>
  <c r="K25" i="16"/>
  <c r="K24" i="16"/>
  <c r="I25" i="16"/>
  <c r="I24" i="16"/>
  <c r="G25" i="16"/>
  <c r="G24" i="16"/>
  <c r="E27" i="16"/>
  <c r="E26" i="16"/>
  <c r="E25" i="16"/>
  <c r="E24" i="16"/>
  <c r="D27" i="16"/>
  <c r="D26" i="16"/>
  <c r="D25" i="16"/>
  <c r="D24" i="16"/>
  <c r="M23" i="16"/>
  <c r="K23" i="16"/>
  <c r="I23" i="16"/>
  <c r="G23" i="16"/>
  <c r="E23" i="16"/>
  <c r="D23" i="16"/>
  <c r="M22" i="16"/>
  <c r="K22" i="16"/>
  <c r="I22" i="16"/>
  <c r="E22" i="16"/>
  <c r="D22" i="16"/>
  <c r="M21" i="16"/>
  <c r="K21" i="16"/>
  <c r="I21" i="16"/>
  <c r="G21" i="16"/>
  <c r="E21" i="16"/>
  <c r="D21" i="16"/>
  <c r="M20" i="16"/>
  <c r="K20" i="16"/>
  <c r="I20" i="16"/>
  <c r="E20" i="16"/>
  <c r="D20" i="16"/>
  <c r="M19" i="16"/>
  <c r="K19" i="16"/>
  <c r="I19" i="16"/>
  <c r="G19" i="16"/>
  <c r="E19" i="16"/>
  <c r="D19" i="16"/>
  <c r="M18" i="16"/>
  <c r="K18" i="16"/>
  <c r="I18" i="16"/>
  <c r="E18" i="16"/>
  <c r="D18" i="16"/>
  <c r="M16" i="16"/>
  <c r="M17" i="16"/>
  <c r="K17" i="16"/>
  <c r="K16" i="16"/>
  <c r="I17" i="16"/>
  <c r="I16" i="16"/>
  <c r="G17" i="16"/>
  <c r="E17" i="16"/>
  <c r="E16" i="16"/>
  <c r="D17" i="16"/>
  <c r="D16" i="16"/>
  <c r="B26" i="16"/>
  <c r="B24" i="16"/>
  <c r="B22" i="16"/>
  <c r="B20" i="16"/>
  <c r="B18" i="16"/>
  <c r="B16" i="16"/>
  <c r="M12" i="16"/>
  <c r="F11" i="16"/>
  <c r="C11" i="16"/>
  <c r="C10" i="16"/>
  <c r="D9" i="16"/>
  <c r="C9" i="16"/>
  <c r="I7" i="16"/>
  <c r="I5" i="16"/>
  <c r="C4" i="16"/>
  <c r="P4" i="16"/>
  <c r="C7" i="16"/>
  <c r="C8" i="16"/>
  <c r="C5" i="16"/>
  <c r="C6" i="16"/>
  <c r="D4" i="3"/>
  <c r="F4" i="10"/>
  <c r="D4" i="12"/>
  <c r="N40" i="15" l="1"/>
  <c r="N38" i="15"/>
  <c r="N33" i="15"/>
  <c r="F33" i="19" s="1"/>
  <c r="N31" i="15"/>
  <c r="F31" i="19" s="1"/>
  <c r="N29" i="15"/>
  <c r="F29" i="19" s="1"/>
  <c r="N26" i="15"/>
  <c r="N24" i="15"/>
  <c r="N22" i="15"/>
  <c r="N20" i="15"/>
  <c r="N18" i="15"/>
  <c r="N16" i="15"/>
  <c r="N14" i="15"/>
  <c r="F25" i="20" s="1"/>
  <c r="N12" i="15"/>
  <c r="F23" i="20" s="1"/>
  <c r="N10" i="15"/>
  <c r="N8" i="15"/>
  <c r="N6" i="15"/>
  <c r="N4" i="15"/>
  <c r="AB6" i="15"/>
  <c r="AB5" i="15"/>
  <c r="AB2" i="15"/>
  <c r="F26" i="19" l="1"/>
  <c r="F42" i="20"/>
  <c r="F24" i="19"/>
  <c r="F40" i="20"/>
  <c r="F38" i="20"/>
  <c r="F22" i="19"/>
  <c r="F20" i="19"/>
  <c r="F36" i="20"/>
  <c r="F18" i="19"/>
  <c r="F34" i="20"/>
  <c r="F32" i="20"/>
  <c r="F16" i="19"/>
  <c r="F29" i="20"/>
  <c r="F26" i="16"/>
  <c r="F27" i="20"/>
  <c r="F24" i="16"/>
  <c r="F22" i="16"/>
  <c r="F21" i="20"/>
  <c r="F19" i="20"/>
  <c r="F20" i="16"/>
  <c r="F17" i="20"/>
  <c r="F18" i="16"/>
  <c r="F15" i="20"/>
  <c r="F16" i="16"/>
  <c r="E41" i="10"/>
  <c r="E40" i="10"/>
  <c r="J41" i="10"/>
  <c r="J40" i="10"/>
  <c r="J29" i="10"/>
  <c r="J28" i="10"/>
  <c r="E29" i="10"/>
  <c r="E28" i="10"/>
  <c r="J17" i="10"/>
  <c r="I47" i="10"/>
  <c r="I22" i="10"/>
  <c r="I45" i="10"/>
  <c r="I44" i="10"/>
  <c r="C47" i="10"/>
  <c r="C46" i="10"/>
  <c r="H32" i="10"/>
  <c r="S23" i="10"/>
  <c r="R35" i="10"/>
  <c r="S22" i="10"/>
  <c r="R22" i="10"/>
  <c r="S33" i="10"/>
  <c r="M33" i="10"/>
  <c r="H45" i="10"/>
  <c r="S20" i="10"/>
  <c r="R32" i="10"/>
  <c r="C44" i="10"/>
  <c r="N32" i="10" l="1"/>
  <c r="S32" i="10"/>
  <c r="D33" i="10"/>
  <c r="H34" i="10"/>
  <c r="D34" i="10"/>
  <c r="D46" i="10"/>
  <c r="I46" i="10"/>
  <c r="M32" i="10"/>
  <c r="R20" i="10"/>
  <c r="N34" i="10"/>
  <c r="M35" i="10"/>
  <c r="N35" i="10"/>
  <c r="S35" i="10"/>
  <c r="H22" i="10"/>
  <c r="H44" i="10"/>
  <c r="I34" i="10"/>
  <c r="H47" i="10"/>
  <c r="R23" i="10"/>
  <c r="R33" i="10"/>
  <c r="C34" i="10"/>
  <c r="H35" i="10"/>
  <c r="H46" i="10"/>
  <c r="R21" i="10"/>
  <c r="H23" i="10"/>
  <c r="H33" i="10"/>
  <c r="R34" i="10"/>
  <c r="I20" i="10"/>
  <c r="S21" i="10"/>
  <c r="I23" i="10"/>
  <c r="I33" i="10"/>
  <c r="S34" i="10"/>
  <c r="C45" i="10"/>
  <c r="C33" i="10"/>
  <c r="M34" i="10"/>
  <c r="C32" i="10"/>
  <c r="C35" i="10"/>
  <c r="D32" i="10"/>
  <c r="N33" i="10"/>
  <c r="D35" i="10"/>
  <c r="D44" i="10"/>
  <c r="D47" i="10"/>
  <c r="I32" i="10"/>
  <c r="I35" i="10"/>
  <c r="D45" i="10"/>
  <c r="H21" i="10"/>
  <c r="I21"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16" authorId="0" shapeId="0" xr:uid="{18831EED-5B45-4311-B598-E46E7ACB76A9}">
      <text>
        <r>
          <rPr>
            <b/>
            <sz val="11"/>
            <color indexed="81"/>
            <rFont val="MS P ゴシック"/>
            <family val="3"/>
            <charset val="128"/>
          </rPr>
          <t>ここに</t>
        </r>
        <r>
          <rPr>
            <b/>
            <sz val="11"/>
            <color indexed="10"/>
            <rFont val="MS P ゴシック"/>
            <family val="3"/>
            <charset val="128"/>
          </rPr>
          <t>班</t>
        </r>
        <r>
          <rPr>
            <b/>
            <sz val="11"/>
            <color indexed="81"/>
            <rFont val="MS P ゴシック"/>
            <family val="3"/>
            <charset val="128"/>
          </rPr>
          <t>を入力してください。
すべてのオーダー用紙に反映されます。</t>
        </r>
      </text>
    </comment>
    <comment ref="O16" authorId="0" shapeId="0" xr:uid="{3490FEC1-38CD-4385-BB5F-A4ED44A77FCE}">
      <text>
        <r>
          <rPr>
            <b/>
            <sz val="11"/>
            <color indexed="81"/>
            <rFont val="MS P ゴシック"/>
            <family val="3"/>
            <charset val="128"/>
          </rPr>
          <t>ここに</t>
        </r>
        <r>
          <rPr>
            <b/>
            <sz val="11"/>
            <color indexed="10"/>
            <rFont val="MS P ゴシック"/>
            <family val="3"/>
            <charset val="128"/>
          </rPr>
          <t>班</t>
        </r>
        <r>
          <rPr>
            <b/>
            <sz val="11"/>
            <color indexed="81"/>
            <rFont val="MS P ゴシック"/>
            <family val="3"/>
            <charset val="128"/>
          </rPr>
          <t>を入力してください。
すべてのオーダー用紙に反映されます。</t>
        </r>
      </text>
    </comment>
    <comment ref="E17" authorId="0" shapeId="0" xr:uid="{499E5142-93BE-4DCC-8896-EF435F564D08}">
      <text>
        <r>
          <rPr>
            <b/>
            <sz val="11"/>
            <color indexed="81"/>
            <rFont val="MS P ゴシック"/>
            <family val="3"/>
            <charset val="128"/>
          </rPr>
          <t>ここに</t>
        </r>
        <r>
          <rPr>
            <b/>
            <sz val="11"/>
            <color indexed="10"/>
            <rFont val="MS P ゴシック"/>
            <family val="3"/>
            <charset val="128"/>
          </rPr>
          <t>組</t>
        </r>
        <r>
          <rPr>
            <b/>
            <sz val="11"/>
            <color indexed="81"/>
            <rFont val="MS P ゴシック"/>
            <family val="3"/>
            <charset val="128"/>
          </rPr>
          <t>を入力してください。
すべてのオーダー用紙に反映されます。</t>
        </r>
      </text>
    </comment>
    <comment ref="O17" authorId="0" shapeId="0" xr:uid="{5C6A822F-4FCC-4044-A7EC-EC3A437F4043}">
      <text>
        <r>
          <rPr>
            <b/>
            <sz val="11"/>
            <color indexed="81"/>
            <rFont val="MS P ゴシック"/>
            <family val="3"/>
            <charset val="128"/>
          </rPr>
          <t>ここに</t>
        </r>
        <r>
          <rPr>
            <b/>
            <sz val="11"/>
            <color indexed="10"/>
            <rFont val="MS P ゴシック"/>
            <family val="3"/>
            <charset val="128"/>
          </rPr>
          <t>組</t>
        </r>
        <r>
          <rPr>
            <b/>
            <sz val="11"/>
            <color indexed="81"/>
            <rFont val="MS P ゴシック"/>
            <family val="3"/>
            <charset val="128"/>
          </rPr>
          <t>を入力してください。
すべてのオーダー用紙に反映されます。</t>
        </r>
      </text>
    </comment>
  </commentList>
</comments>
</file>

<file path=xl/sharedStrings.xml><?xml version="1.0" encoding="utf-8"?>
<sst xmlns="http://schemas.openxmlformats.org/spreadsheetml/2006/main" count="995" uniqueCount="404">
  <si>
    <t>書類一覧</t>
  </si>
  <si>
    <t>締 切 り</t>
  </si>
  <si>
    <t>提　出　先</t>
  </si>
  <si>
    <t>備考</t>
  </si>
  <si>
    <t>このデータファイル</t>
  </si>
  <si>
    <t>①</t>
  </si>
  <si>
    <t>各県の締切日による</t>
  </si>
  <si>
    <t>各県高体連事務局</t>
  </si>
  <si>
    <t>②</t>
  </si>
  <si>
    <t>参加申込書新体操用</t>
  </si>
  <si>
    <t>③</t>
  </si>
  <si>
    <t>日程表</t>
  </si>
  <si>
    <t>④</t>
  </si>
  <si>
    <t>選手変更用紙</t>
  </si>
  <si>
    <t>監督会議まで</t>
  </si>
  <si>
    <t>大会会場受付</t>
  </si>
  <si>
    <t>⑤</t>
  </si>
  <si>
    <t>監督交代申請書</t>
  </si>
  <si>
    <t>大会当日受付時に提出</t>
  </si>
  <si>
    <t>必ず校長印を押したものを用意してください。
同一種別で複数校の監督を兼ねることはできません。
※会場にて急遽変更の必要が生じた場合は大会終了後、速やかに校長印を押したものを提出してください。</t>
  </si>
  <si>
    <t>⑥</t>
  </si>
  <si>
    <t>撮影許可証（体操競技のみ）</t>
  </si>
  <si>
    <t>開催県高体連体操専門部委員長</t>
  </si>
  <si>
    <t>・新体操はアリーナ自校撮影エリアのみの撮影を許可するため申請の必要はない</t>
  </si>
  <si>
    <t>⑦</t>
  </si>
  <si>
    <t>オーダー表兼得点表</t>
  </si>
  <si>
    <t>種目開始時</t>
  </si>
  <si>
    <t>各種目D1に提出</t>
  </si>
  <si>
    <t>⑧</t>
  </si>
  <si>
    <t>新技申請用紙</t>
  </si>
  <si>
    <t>審判会議２０分前まで</t>
  </si>
  <si>
    <t>委員長</t>
  </si>
  <si>
    <t>⑨</t>
  </si>
  <si>
    <t>個人選手交代申告書
※該当県委員長作成</t>
  </si>
  <si>
    <t>大会当日受付時に提出
※個人出場選手が棄権となる場合開始式３日前の１７：００までに顧問が該当県委員長に報告</t>
  </si>
  <si>
    <t>①個人選手がけがや感染症等で欠場となる場合、該当校から該当県委員長に各種別開始式３日前の１７：００までに申し出
②該当県委員長は補充選手の学校に出場の可否を打診
③補充選手の出場の意思が確認できしだい該当県の委員長は開催県の委員長に報告
④該当県委員長が「個人選手交代申告書」を作成し受付に提出</t>
  </si>
  <si>
    <t>年度</t>
  </si>
  <si>
    <t>大会名</t>
  </si>
  <si>
    <t>回</t>
  </si>
  <si>
    <t>年（令和）</t>
  </si>
  <si>
    <t>会場</t>
  </si>
  <si>
    <t>月</t>
  </si>
  <si>
    <t>期日</t>
  </si>
  <si>
    <t>日</t>
  </si>
  <si>
    <t>曜日</t>
  </si>
  <si>
    <t>書類記載記載用データ</t>
  </si>
  <si>
    <t>出場県</t>
  </si>
  <si>
    <t>種目</t>
  </si>
  <si>
    <t>種別</t>
  </si>
  <si>
    <t>所属校ＤＡＴＡ</t>
  </si>
  <si>
    <t>ふりがな</t>
  </si>
  <si>
    <t>こうとうがっこう</t>
  </si>
  <si>
    <t>競技</t>
  </si>
  <si>
    <t>新体操</t>
  </si>
  <si>
    <t>日本体操協会
登 録 番 号</t>
  </si>
  <si>
    <t>ゼッケン</t>
  </si>
  <si>
    <t>ふ り が な</t>
  </si>
  <si>
    <t>学年</t>
  </si>
  <si>
    <t>生年月日
西暦
和暦</t>
  </si>
  <si>
    <t>県内順位</t>
  </si>
  <si>
    <t>愛知県</t>
  </si>
  <si>
    <t>学校名</t>
  </si>
  <si>
    <t>高等学校</t>
  </si>
  <si>
    <t>氏　　　　名</t>
  </si>
  <si>
    <t>静岡県</t>
  </si>
  <si>
    <t>岐阜県</t>
  </si>
  <si>
    <t>略式校名</t>
  </si>
  <si>
    <t>三重県</t>
  </si>
  <si>
    <t>〒番号</t>
  </si>
  <si>
    <t>選手１</t>
  </si>
  <si>
    <t>・</t>
  </si>
  <si>
    <t>住所ふりがな</t>
  </si>
  <si>
    <t>住所</t>
  </si>
  <si>
    <t>平成</t>
  </si>
  <si>
    <t>年</t>
  </si>
  <si>
    <t>電話番号</t>
  </si>
  <si>
    <t>ＦＡＸ</t>
  </si>
  <si>
    <t>選手２</t>
  </si>
  <si>
    <t>顧問名／引率者名</t>
  </si>
  <si>
    <t>職名</t>
  </si>
  <si>
    <t>高等学校長</t>
  </si>
  <si>
    <t>選手３</t>
  </si>
  <si>
    <t>団体</t>
  </si>
  <si>
    <t>監督氏名</t>
  </si>
  <si>
    <t>選手４</t>
  </si>
  <si>
    <t>選手５</t>
  </si>
  <si>
    <t>選手６</t>
  </si>
  <si>
    <t>補欠１</t>
  </si>
  <si>
    <t>補充
上位</t>
  </si>
  <si>
    <t>補欠２</t>
  </si>
  <si>
    <t>補充
下位</t>
  </si>
  <si>
    <t>個人
１位</t>
  </si>
  <si>
    <t>個人
２位</t>
  </si>
  <si>
    <t>個人
３位</t>
  </si>
  <si>
    <t>個人
４位</t>
  </si>
  <si>
    <t>体操競技</t>
  </si>
  <si>
    <t>チーム県予選順位</t>
  </si>
  <si>
    <t>県予選
個人
総合
順位</t>
  </si>
  <si>
    <t>東海高等学校体育連盟会長　様</t>
  </si>
  <si>
    <t>上記選手は本校在学生徒で標記大会に出場することを認めます。</t>
  </si>
  <si>
    <t>諸　会　議</t>
  </si>
  <si>
    <t>　</t>
  </si>
  <si>
    <t>【体操競技・新体操】</t>
  </si>
  <si>
    <t>選 手 変 更 用 紙</t>
  </si>
  <si>
    <t>（注）選手変更及び棄権選手はこの用紙にて監督会議までに受付に提出してください。</t>
  </si>
  <si>
    <t>　　　なお、プログラム訂正もこの用紙をご利用ください。</t>
  </si>
  <si>
    <t>（１）</t>
  </si>
  <si>
    <t>ページ</t>
  </si>
  <si>
    <t>県　名</t>
  </si>
  <si>
    <t>学　校　名</t>
  </si>
  <si>
    <t>選　手　名</t>
  </si>
  <si>
    <t>以下に変更します</t>
  </si>
  <si>
    <t>↓</t>
  </si>
  <si>
    <t>（注）プログラムの訂正を監督会議に提出しますので、時間厳守でお願いします。</t>
  </si>
  <si>
    <t>体操競技・新体操　監督交代申告書</t>
  </si>
  <si>
    <t>交代監督</t>
  </si>
  <si>
    <t>監督は校長が認める指導者とし、それが外部指導者の場合は、傷害・損害賠償責任保険（スポーツ安全保険等）</t>
  </si>
  <si>
    <t>に必ず加入することを条件とする。なお、複数校の監督を兼ねることはできません。</t>
  </si>
  <si>
    <t>大会当日受付時に提出すること。</t>
  </si>
  <si>
    <t>【 撮 影 許 可 申 請 書 】</t>
  </si>
  <si>
    <t>記　入　カ　ー　ド</t>
  </si>
  <si>
    <t>電子データでお願いします。</t>
  </si>
  <si>
    <t>※男女で同一校の出場がある場合は、分かる様に記入をお願いします。</t>
  </si>
  <si>
    <t>【 撮　影　の　制　限 】</t>
  </si>
  <si>
    <t>カメラ・ビデオによる撮影をされる方は、必ず撮影許可証をつけて撮影してください。</t>
  </si>
  <si>
    <t>次の撮影制限を守って撮影してください。</t>
  </si>
  <si>
    <t>※　撮影許可証は受付時にお渡しします。</t>
  </si>
  <si>
    <t>東海総体　　　オーダー表の記入上の注意</t>
  </si>
  <si>
    <t>①各チーム、大会までにあらかじめ記入（入力）の上、当日演技の際に審判に提出してください。</t>
  </si>
  <si>
    <t xml:space="preserve">   但し、当日の選手の調子などを考慮してオーダーを決めて頂いても構いません。</t>
  </si>
  <si>
    <t>②種目毎に切り取り、各種目で１枚、Ｄ１審判員に提出してください。</t>
  </si>
  <si>
    <t>③ゼッケン順で記入してください。</t>
  </si>
  <si>
    <t>④チームのみ記入してください。個人はスタートリストの順番で演技です。</t>
  </si>
  <si>
    <t>体操競技　オーダー表</t>
  </si>
  <si>
    <t>男子種目</t>
  </si>
  <si>
    <t>チーム名</t>
  </si>
  <si>
    <t>班</t>
  </si>
  <si>
    <t>女子種目</t>
  </si>
  <si>
    <t>ゆ　か</t>
  </si>
  <si>
    <t>組</t>
  </si>
  <si>
    <t>跳　馬</t>
  </si>
  <si>
    <t>段違い
平行棒</t>
  </si>
  <si>
    <t>氏　　　名</t>
  </si>
  <si>
    <t>試技順</t>
  </si>
  <si>
    <t>つり輪</t>
  </si>
  <si>
    <t>平均台</t>
  </si>
  <si>
    <t>平行棒</t>
  </si>
  <si>
    <t>鉄　棒</t>
  </si>
  <si>
    <t>新　技　申　請　用　紙</t>
  </si>
  <si>
    <t>県</t>
  </si>
  <si>
    <t>愛知</t>
  </si>
  <si>
    <t>静岡</t>
  </si>
  <si>
    <t>岐阜</t>
  </si>
  <si>
    <t>三重</t>
  </si>
  <si>
    <t>選手名</t>
  </si>
  <si>
    <t>監督名</t>
  </si>
  <si>
    <t>種目名</t>
  </si>
  <si>
    <r>
      <rPr>
        <sz val="36"/>
        <color theme="1"/>
        <rFont val="ＭＳ Ｐ明朝"/>
        <family val="1"/>
        <charset val="128"/>
      </rPr>
      <t>新技　</t>
    </r>
    <r>
      <rPr>
        <sz val="12"/>
        <color theme="1"/>
        <rFont val="ＭＳ Ｐ明朝"/>
        <family val="1"/>
        <charset val="128"/>
      </rPr>
      <t>（具体的に文章あるいは図にて説明・表現してください。）</t>
    </r>
  </si>
  <si>
    <t>開催県委員長に郵送または、審判会議20分前までに受付へ提出してください。</t>
  </si>
  <si>
    <t>（別紙２）</t>
  </si>
  <si>
    <t>体操競技・新体操競技</t>
  </si>
  <si>
    <t>個人選手交代申告書</t>
  </si>
  <si>
    <t>申出期限</t>
  </si>
  <si>
    <t>大会開会式の３日前　１７：００</t>
  </si>
  <si>
    <t>申　出　先</t>
  </si>
  <si>
    <t>該当県の委員長より開催県の大会事務局</t>
  </si>
  <si>
    <t>提出期限</t>
  </si>
  <si>
    <t>大会当日受付時</t>
  </si>
  <si>
    <t>開催県の大会事務局</t>
  </si>
  <si>
    <t>　下記のとおり選手の交代を申請いたします。</t>
  </si>
  <si>
    <t>都道府県名</t>
  </si>
  <si>
    <t>競技種別</t>
  </si>
  <si>
    <t>掲載頁</t>
  </si>
  <si>
    <t>正　選　手　（　　～　を　）</t>
  </si>
  <si>
    <t>補　充　選　手　（　　～　に　）</t>
  </si>
  <si>
    <t>背番号</t>
  </si>
  <si>
    <t>学　　校　　名</t>
  </si>
  <si>
    <t>フ　リ　ガ　ナ</t>
  </si>
  <si>
    <t>選　　手　　名</t>
  </si>
  <si>
    <t>会長　　様</t>
  </si>
  <si>
    <t>県高等学校体育連盟体操専門部委員長</t>
  </si>
  <si>
    <t>㊞</t>
  </si>
  <si>
    <t>北海道</t>
  </si>
  <si>
    <t>C1</t>
  </si>
  <si>
    <t>青森県</t>
  </si>
  <si>
    <t>C2</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</si>
  <si>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</si>
  <si>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</si>
  <si>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</si>
  <si>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</si>
  <si>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</si>
  <si>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</si>
  <si>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</si>
  <si>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</si>
  <si>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</si>
  <si>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</si>
  <si>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</si>
  <si>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</si>
  <si>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</si>
  <si>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</si>
  <si>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</si>
  <si>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佐賀県</t>
  </si>
  <si>
    <t>山梨県</t>
  </si>
  <si>
    <t>長野県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</si>
  <si>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</si>
  <si>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</si>
  <si>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</si>
  <si>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</si>
  <si>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</si>
  <si>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</si>
  <si>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</si>
  <si>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</si>
  <si>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</si>
  <si>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</si>
  <si>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</si>
  <si>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</si>
  <si>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</si>
  <si>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</si>
  <si>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</si>
  <si>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</si>
  <si>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長崎県</t>
  </si>
  <si>
    <t>熊本県</t>
  </si>
  <si>
    <t>大分県</t>
  </si>
  <si>
    <t>宮崎県</t>
  </si>
  <si>
    <t>鹿児島県</t>
  </si>
  <si>
    <t>沖縄県</t>
  </si>
  <si>
    <t>県高体連会長</t>
    <rPh sb="0" eb="1">
      <t>ケン</t>
    </rPh>
    <rPh sb="1" eb="4">
      <t>コウタイレン</t>
    </rPh>
    <rPh sb="4" eb="6">
      <t>カイチョウ</t>
    </rPh>
    <phoneticPr fontId="39"/>
  </si>
  <si>
    <t>個人１位</t>
    <rPh sb="3" eb="4">
      <t>イ</t>
    </rPh>
    <phoneticPr fontId="37"/>
  </si>
  <si>
    <t>個人２位</t>
    <rPh sb="3" eb="4">
      <t>イ</t>
    </rPh>
    <phoneticPr fontId="37"/>
  </si>
  <si>
    <t>個人３位</t>
    <rPh sb="3" eb="4">
      <t>イ</t>
    </rPh>
    <phoneticPr fontId="37"/>
  </si>
  <si>
    <t>個人４位</t>
    <rPh sb="3" eb="4">
      <t>イ</t>
    </rPh>
    <phoneticPr fontId="37"/>
  </si>
  <si>
    <t>個人５位</t>
    <rPh sb="3" eb="4">
      <t>イ</t>
    </rPh>
    <phoneticPr fontId="37"/>
  </si>
  <si>
    <t>個人６位</t>
    <rPh sb="3" eb="4">
      <t>イ</t>
    </rPh>
    <phoneticPr fontId="37"/>
  </si>
  <si>
    <t>個人７位</t>
    <rPh sb="3" eb="4">
      <t>イ</t>
    </rPh>
    <phoneticPr fontId="37"/>
  </si>
  <si>
    <t>個人８位</t>
    <rPh sb="3" eb="4">
      <t>イ</t>
    </rPh>
    <phoneticPr fontId="37"/>
  </si>
  <si>
    <t>個人
５位</t>
  </si>
  <si>
    <t>個人
６位</t>
  </si>
  <si>
    <t>個人
７位</t>
  </si>
  <si>
    <t>個人
８位</t>
  </si>
  <si>
    <t>県予選
個人
順位</t>
    <phoneticPr fontId="37"/>
  </si>
  <si>
    <t>体操競技　参加申込書　（団体）</t>
    <rPh sb="12" eb="14">
      <t>ダンタイ</t>
    </rPh>
    <phoneticPr fontId="37"/>
  </si>
  <si>
    <t>体操競技　参加申込書　（個人）</t>
    <rPh sb="12" eb="14">
      <t>コジン</t>
    </rPh>
    <phoneticPr fontId="37"/>
  </si>
  <si>
    <t>正選手</t>
    <rPh sb="0" eb="3">
      <t>セイセンシュ</t>
    </rPh>
    <phoneticPr fontId="37"/>
  </si>
  <si>
    <t>補欠</t>
    <rPh sb="0" eb="2">
      <t>ホケツ</t>
    </rPh>
    <phoneticPr fontId="37"/>
  </si>
  <si>
    <t>スカイホール豊田</t>
    <rPh sb="6" eb="8">
      <t>トヨタ</t>
    </rPh>
    <phoneticPr fontId="37"/>
  </si>
  <si>
    <t>ふりがな</t>
    <phoneticPr fontId="37"/>
  </si>
  <si>
    <t>学校名</t>
    <rPh sb="0" eb="3">
      <t>ガッコウメイ</t>
    </rPh>
    <phoneticPr fontId="37"/>
  </si>
  <si>
    <t>高校</t>
    <rPh sb="0" eb="2">
      <t>コウコウ</t>
    </rPh>
    <phoneticPr fontId="37"/>
  </si>
  <si>
    <t>こうこう</t>
    <phoneticPr fontId="37"/>
  </si>
  <si>
    <t>団体</t>
    <phoneticPr fontId="37"/>
  </si>
  <si>
    <t>個人</t>
    <phoneticPr fontId="37"/>
  </si>
  <si>
    <t>静岡県</t>
    <rPh sb="0" eb="3">
      <t>シズオカケン</t>
    </rPh>
    <phoneticPr fontId="37"/>
  </si>
  <si>
    <t>岐阜県</t>
    <rPh sb="0" eb="3">
      <t>ギフケン</t>
    </rPh>
    <phoneticPr fontId="37"/>
  </si>
  <si>
    <t>三重県</t>
    <rPh sb="0" eb="3">
      <t>ミエケン</t>
    </rPh>
    <phoneticPr fontId="37"/>
  </si>
  <si>
    <t>愛知県</t>
    <rPh sb="0" eb="3">
      <t>アイチケン</t>
    </rPh>
    <phoneticPr fontId="37"/>
  </si>
  <si>
    <t>体操競技</t>
    <rPh sb="0" eb="4">
      <t>タイソウキョウギ</t>
    </rPh>
    <phoneticPr fontId="37"/>
  </si>
  <si>
    <t>新体操</t>
    <rPh sb="0" eb="3">
      <t>シンタイソウ</t>
    </rPh>
    <phoneticPr fontId="37"/>
  </si>
  <si>
    <t>男子</t>
    <rPh sb="0" eb="2">
      <t>ダンシ</t>
    </rPh>
    <phoneticPr fontId="37"/>
  </si>
  <si>
    <t>女子</t>
    <rPh sb="0" eb="2">
      <t>ジョシ</t>
    </rPh>
    <phoneticPr fontId="37"/>
  </si>
  <si>
    <t>県名</t>
    <phoneticPr fontId="37"/>
  </si>
  <si>
    <t>引 率 者</t>
    <phoneticPr fontId="37"/>
  </si>
  <si>
    <t>学校所在地</t>
    <phoneticPr fontId="37"/>
  </si>
  <si>
    <t>学 校 名</t>
    <phoneticPr fontId="37"/>
  </si>
  <si>
    <t>略式校名</t>
    <phoneticPr fontId="37"/>
  </si>
  <si>
    <t>電話</t>
    <phoneticPr fontId="37"/>
  </si>
  <si>
    <t>職名</t>
    <phoneticPr fontId="37"/>
  </si>
  <si>
    <t>入力日</t>
    <rPh sb="0" eb="3">
      <t>ニュウリョクビ</t>
    </rPh>
    <phoneticPr fontId="37"/>
  </si>
  <si>
    <t>高等学校長</t>
    <rPh sb="0" eb="4">
      <t>コウトウガッコウ</t>
    </rPh>
    <rPh sb="4" eb="5">
      <t>チョウ</t>
    </rPh>
    <phoneticPr fontId="37"/>
  </si>
  <si>
    <t>印</t>
    <rPh sb="0" eb="1">
      <t>イン</t>
    </rPh>
    <phoneticPr fontId="37"/>
  </si>
  <si>
    <t>職名</t>
    <rPh sb="0" eb="2">
      <t>ショクメイ</t>
    </rPh>
    <phoneticPr fontId="37"/>
  </si>
  <si>
    <t>参加申込書体操競技用
※　団体と個人は別シート</t>
    <rPh sb="13" eb="15">
      <t>ダンタイ</t>
    </rPh>
    <rPh sb="16" eb="18">
      <t>コジン</t>
    </rPh>
    <rPh sb="19" eb="20">
      <t>ベツ</t>
    </rPh>
    <phoneticPr fontId="37"/>
  </si>
  <si>
    <t>・校長印を押して各県高体連事務局に提出
・体操競技は団体・個人両方の出場の場合はそれぞれを提出すること</t>
    <rPh sb="21" eb="25">
      <t>タイソウキョウギ</t>
    </rPh>
    <rPh sb="26" eb="28">
      <t>ダンタイ</t>
    </rPh>
    <rPh sb="29" eb="31">
      <t>コジン</t>
    </rPh>
    <rPh sb="31" eb="33">
      <t>リョウホウ</t>
    </rPh>
    <rPh sb="34" eb="36">
      <t>シュツジョウ</t>
    </rPh>
    <rPh sb="37" eb="39">
      <t>バアイ</t>
    </rPh>
    <rPh sb="45" eb="47">
      <t>テイシュツ</t>
    </rPh>
    <phoneticPr fontId="37"/>
  </si>
  <si>
    <t>・体操競技は、各県の下位通過チームと個人３・４位通過者が１班で上位通過チームと個人１・２位通過者が２班</t>
    <rPh sb="23" eb="27">
      <t>イツウカシャ</t>
    </rPh>
    <rPh sb="44" eb="48">
      <t>イツウカシャ</t>
    </rPh>
    <phoneticPr fontId="37"/>
  </si>
  <si>
    <t>開催県高体連体操専門部委員長
吉田　祐作
（yoshida6296@aichi-c.ed.jp)
※データ送信（印不要）</t>
    <rPh sb="15" eb="17">
      <t>ヨシダ</t>
    </rPh>
    <rPh sb="18" eb="20">
      <t>ユウサク</t>
    </rPh>
    <phoneticPr fontId="37"/>
  </si>
  <si>
    <t>上記選手を県代表として標記大会に出場することを認め参加申し込みします。</t>
    <rPh sb="0" eb="2">
      <t>ジョウキ</t>
    </rPh>
    <rPh sb="2" eb="4">
      <t>センシュ</t>
    </rPh>
    <rPh sb="5" eb="8">
      <t>ケンダイヒョウ</t>
    </rPh>
    <rPh sb="11" eb="13">
      <t>ヒョウキ</t>
    </rPh>
    <rPh sb="13" eb="15">
      <t>タイカイ</t>
    </rPh>
    <rPh sb="16" eb="18">
      <t>シュツジョウ</t>
    </rPh>
    <rPh sb="23" eb="24">
      <t>ミト</t>
    </rPh>
    <rPh sb="25" eb="27">
      <t>サンカ</t>
    </rPh>
    <rPh sb="27" eb="28">
      <t>モウ</t>
    </rPh>
    <rPh sb="29" eb="30">
      <t>コ</t>
    </rPh>
    <phoneticPr fontId="39"/>
  </si>
  <si>
    <t>上記チームを県代表として標記大会に出場することを認め参加申し込みします。</t>
    <rPh sb="0" eb="2">
      <t>ジョウキ</t>
    </rPh>
    <rPh sb="6" eb="9">
      <t>ケンダイヒョウ</t>
    </rPh>
    <rPh sb="12" eb="14">
      <t>ヒョウキ</t>
    </rPh>
    <rPh sb="14" eb="16">
      <t>タイカイ</t>
    </rPh>
    <rPh sb="17" eb="19">
      <t>シュツジョウ</t>
    </rPh>
    <rPh sb="24" eb="25">
      <t>ミト</t>
    </rPh>
    <rPh sb="26" eb="28">
      <t>サンカ</t>
    </rPh>
    <rPh sb="28" eb="29">
      <t>モウ</t>
    </rPh>
    <rPh sb="30" eb="31">
      <t>コ</t>
    </rPh>
    <phoneticPr fontId="39"/>
  </si>
  <si>
    <t>個人
１位</t>
    <rPh sb="0" eb="2">
      <t>コジン</t>
    </rPh>
    <rPh sb="4" eb="5">
      <t>イ</t>
    </rPh>
    <phoneticPr fontId="37"/>
  </si>
  <si>
    <t>個人
２位</t>
    <rPh sb="0" eb="2">
      <t>コジン</t>
    </rPh>
    <rPh sb="4" eb="5">
      <t>イ</t>
    </rPh>
    <phoneticPr fontId="37"/>
  </si>
  <si>
    <t>個人
３位</t>
    <rPh sb="0" eb="2">
      <t>コジン</t>
    </rPh>
    <rPh sb="4" eb="5">
      <t>イ</t>
    </rPh>
    <phoneticPr fontId="37"/>
  </si>
  <si>
    <t>個人
４位</t>
    <rPh sb="0" eb="2">
      <t>コジン</t>
    </rPh>
    <rPh sb="4" eb="5">
      <t>イ</t>
    </rPh>
    <phoneticPr fontId="37"/>
  </si>
  <si>
    <t>補充
上位</t>
    <rPh sb="0" eb="2">
      <t>ホジュウ</t>
    </rPh>
    <rPh sb="3" eb="5">
      <t>ジョウイ</t>
    </rPh>
    <phoneticPr fontId="37"/>
  </si>
  <si>
    <t>補充
下位</t>
    <rPh sb="0" eb="2">
      <t>ホジュウ</t>
    </rPh>
    <rPh sb="3" eb="5">
      <t>カイ</t>
    </rPh>
    <phoneticPr fontId="37"/>
  </si>
  <si>
    <t>個人
５位</t>
    <rPh sb="0" eb="2">
      <t>コジン</t>
    </rPh>
    <rPh sb="4" eb="5">
      <t>イ</t>
    </rPh>
    <phoneticPr fontId="37"/>
  </si>
  <si>
    <t>個人
６位</t>
    <rPh sb="0" eb="2">
      <t>コジン</t>
    </rPh>
    <rPh sb="4" eb="5">
      <t>イ</t>
    </rPh>
    <phoneticPr fontId="37"/>
  </si>
  <si>
    <t>個人
７位</t>
    <rPh sb="0" eb="2">
      <t>コジン</t>
    </rPh>
    <rPh sb="4" eb="5">
      <t>イ</t>
    </rPh>
    <phoneticPr fontId="37"/>
  </si>
  <si>
    <t>個人
８位</t>
    <rPh sb="0" eb="2">
      <t>コジン</t>
    </rPh>
    <rPh sb="4" eb="5">
      <t>イ</t>
    </rPh>
    <phoneticPr fontId="37"/>
  </si>
  <si>
    <t>新体操　参加申込書</t>
    <rPh sb="0" eb="1">
      <t>シン</t>
    </rPh>
    <phoneticPr fontId="37"/>
  </si>
  <si>
    <t>団体</t>
    <rPh sb="0" eb="2">
      <t>ダンタイ</t>
    </rPh>
    <phoneticPr fontId="37"/>
  </si>
  <si>
    <t>(連絡先)</t>
    <rPh sb="1" eb="4">
      <t>レンラクサキ</t>
    </rPh>
    <phoneticPr fontId="37"/>
  </si>
  <si>
    <t>希望枚数</t>
    <rPh sb="0" eb="4">
      <t>キボウマイスウ</t>
    </rPh>
    <phoneticPr fontId="37"/>
  </si>
  <si>
    <t>撮影機器</t>
    <rPh sb="0" eb="4">
      <t>サツエイキキ</t>
    </rPh>
    <phoneticPr fontId="37"/>
  </si>
  <si>
    <t>備考</t>
    <rPh sb="0" eb="2">
      <t>ビコウ</t>
    </rPh>
    <phoneticPr fontId="37"/>
  </si>
  <si>
    <t>枚</t>
    <rPh sb="0" eb="1">
      <t>マイ</t>
    </rPh>
    <phoneticPr fontId="37"/>
  </si>
  <si>
    <t>※　出場者関係者とします。</t>
    <rPh sb="2" eb="8">
      <t>シュツジョウシャカンケイシャ</t>
    </rPh>
    <phoneticPr fontId="37"/>
  </si>
  <si>
    <t>(出場校名)</t>
  </si>
  <si>
    <t>所属</t>
    <rPh sb="0" eb="2">
      <t>ショゾク</t>
    </rPh>
    <phoneticPr fontId="37"/>
  </si>
  <si>
    <t>競　技</t>
    <rPh sb="0" eb="1">
      <t>セリ</t>
    </rPh>
    <rPh sb="2" eb="3">
      <t>ワザ</t>
    </rPh>
    <phoneticPr fontId="37"/>
  </si>
  <si>
    <t>番　号</t>
    <rPh sb="0" eb="1">
      <t>バン</t>
    </rPh>
    <rPh sb="2" eb="3">
      <t>ゴウ</t>
    </rPh>
    <phoneticPr fontId="37"/>
  </si>
  <si>
    <t>　　～　　　　※記入しないでください。</t>
    <rPh sb="8" eb="10">
      <t>キニュウ</t>
    </rPh>
    <phoneticPr fontId="37"/>
  </si>
  <si>
    <t>体操・新体操</t>
    <phoneticPr fontId="37"/>
  </si>
  <si>
    <t>スチールカメラ　　デジタルカメラ　　ビデオカメラ　　タブレット機器</t>
    <rPh sb="31" eb="33">
      <t>キキ</t>
    </rPh>
    <phoneticPr fontId="37"/>
  </si>
  <si>
    <t>　　(該当するものに〇をつける)</t>
  </si>
  <si>
    <t>〒491-0813</t>
    <phoneticPr fontId="37"/>
  </si>
  <si>
    <t>愛知県一宮市千秋町町屋平松6-1　愛知県立一宮南高等学校内</t>
    <rPh sb="3" eb="6">
      <t>イチノミヤシ</t>
    </rPh>
    <rPh sb="6" eb="9">
      <t>チアキチョウ</t>
    </rPh>
    <rPh sb="9" eb="13">
      <t>マチヤヒラマツ</t>
    </rPh>
    <rPh sb="17" eb="29">
      <t>アイチケンリツイチノミヤミナミコウトウガッコウナイ</t>
    </rPh>
    <phoneticPr fontId="37"/>
  </si>
  <si>
    <t>メールアドレス　yoshida6296@aichi-c.ed.jp</t>
    <phoneticPr fontId="37"/>
  </si>
  <si>
    <t>以上の制限を守れない方は、撮影データの提示及び退館していただきます。</t>
    <phoneticPr fontId="37"/>
  </si>
  <si>
    <t>また、場合によっては警察に通報させていただきます。</t>
    <phoneticPr fontId="37"/>
  </si>
  <si>
    <t>　１.２１０㎜以上の望遠レンズ・コンバーター・赤外線ライト・オレンジフィルターを</t>
    <phoneticPr fontId="37"/>
  </si>
  <si>
    <t>　　 使用しての撮影は禁止します。</t>
    <phoneticPr fontId="37"/>
  </si>
  <si>
    <t>　２.フラッシュの使用禁止。演技の妨げになります。</t>
    <phoneticPr fontId="37"/>
  </si>
  <si>
    <t>　３.撮影禁止区域での撮影を禁止します。</t>
    <phoneticPr fontId="37"/>
  </si>
  <si>
    <t>　４.デジタル・ビデオカメラの撮影は液晶画面を開いた状態で撮影してください。</t>
    <phoneticPr fontId="37"/>
  </si>
  <si>
    <t>　５.画像・動画をブログ、ＳＮＳに掲載することを禁止します。</t>
    <phoneticPr fontId="37"/>
  </si>
  <si>
    <t>所　属</t>
    <rPh sb="0" eb="1">
      <t>トコロ</t>
    </rPh>
    <rPh sb="2" eb="3">
      <t>ゾク</t>
    </rPh>
    <phoneticPr fontId="37"/>
  </si>
  <si>
    <t>対　象</t>
    <rPh sb="0" eb="1">
      <t>タイ</t>
    </rPh>
    <rPh sb="2" eb="3">
      <t>ゾウ</t>
    </rPh>
    <phoneticPr fontId="37"/>
  </si>
  <si>
    <t>住　所</t>
    <rPh sb="0" eb="1">
      <t>ジュウ</t>
    </rPh>
    <rPh sb="2" eb="3">
      <t>ショ</t>
    </rPh>
    <phoneticPr fontId="37"/>
  </si>
  <si>
    <t>役　職</t>
    <rPh sb="0" eb="1">
      <t>ヤク</t>
    </rPh>
    <rPh sb="2" eb="3">
      <t>ショク</t>
    </rPh>
    <phoneticPr fontId="37"/>
  </si>
  <si>
    <t>氏　名</t>
    <rPh sb="0" eb="1">
      <t>シ</t>
    </rPh>
    <rPh sb="2" eb="3">
      <t>メイ</t>
    </rPh>
    <phoneticPr fontId="37"/>
  </si>
  <si>
    <t>ゼッケン
番  号</t>
    <phoneticPr fontId="37"/>
  </si>
  <si>
    <t>（２）</t>
    <phoneticPr fontId="37"/>
  </si>
  <si>
    <t>（３）</t>
    <phoneticPr fontId="37"/>
  </si>
  <si>
    <t>体操競技において、各県の団体出場校が１チームの場合のみ使用</t>
    <rPh sb="0" eb="4">
      <t>タイソウキョウギ</t>
    </rPh>
    <rPh sb="9" eb="11">
      <t>カクケン</t>
    </rPh>
    <rPh sb="12" eb="17">
      <t>ダンタイシュツジョウコウ</t>
    </rPh>
    <rPh sb="23" eb="25">
      <t>バアイ</t>
    </rPh>
    <rPh sb="27" eb="29">
      <t>シヨウ</t>
    </rPh>
    <phoneticPr fontId="37"/>
  </si>
  <si>
    <t>体操競技において、各県の団体出場校が１チームの場合のみ使用する</t>
    <rPh sb="0" eb="4">
      <t>タイソウキョウギ</t>
    </rPh>
    <rPh sb="9" eb="11">
      <t>カクケン</t>
    </rPh>
    <rPh sb="12" eb="17">
      <t>ダンタイシュツジョウコウ</t>
    </rPh>
    <rPh sb="23" eb="25">
      <t>バアイ</t>
    </rPh>
    <rPh sb="27" eb="29">
      <t>シヨウ</t>
    </rPh>
    <phoneticPr fontId="37"/>
  </si>
  <si>
    <t>↑この日付が参加申込書の日付になります。</t>
    <rPh sb="3" eb="5">
      <t>ヒヅケ</t>
    </rPh>
    <rPh sb="6" eb="11">
      <t>サンカモウシコミショ</t>
    </rPh>
    <rPh sb="12" eb="14">
      <t>ヒヅケ</t>
    </rPh>
    <phoneticPr fontId="37"/>
  </si>
  <si>
    <t>県名</t>
    <rPh sb="0" eb="2">
      <t>ケンメイ</t>
    </rPh>
    <phoneticPr fontId="37"/>
  </si>
  <si>
    <t>引率者</t>
    <rPh sb="0" eb="3">
      <t>インソツシャ</t>
    </rPh>
    <phoneticPr fontId="37"/>
  </si>
  <si>
    <t>種目</t>
    <rPh sb="0" eb="2">
      <t>シュモク</t>
    </rPh>
    <phoneticPr fontId="37"/>
  </si>
  <si>
    <t>種別</t>
    <rPh sb="0" eb="2">
      <t>シュベツ</t>
    </rPh>
    <phoneticPr fontId="37"/>
  </si>
  <si>
    <t>監督</t>
    <rPh sb="0" eb="2">
      <t>カントク</t>
    </rPh>
    <phoneticPr fontId="37"/>
  </si>
  <si>
    <t>　上記の通り監督の交代を申告します。</t>
  </si>
  <si>
    <t>令和８年　　月　　　日</t>
    <rPh sb="6" eb="7">
      <t>ツキ</t>
    </rPh>
    <rPh sb="10" eb="11">
      <t>ニチ</t>
    </rPh>
    <phoneticPr fontId="37"/>
  </si>
  <si>
    <t>体操競技　オーダー表</t>
    <phoneticPr fontId="37"/>
  </si>
  <si>
    <t>班</t>
    <phoneticPr fontId="37"/>
  </si>
  <si>
    <t>組</t>
    <phoneticPr fontId="37"/>
  </si>
  <si>
    <t>あん馬</t>
    <phoneticPr fontId="37"/>
  </si>
  <si>
    <t>愛知県高等学校体育連盟　体操専門部　委員長　吉田　祐作　宛</t>
    <rPh sb="0" eb="2">
      <t>アイチ</t>
    </rPh>
    <rPh sb="22" eb="24">
      <t>ヨシダ</t>
    </rPh>
    <rPh sb="25" eb="27">
      <t>ユウサク</t>
    </rPh>
    <phoneticPr fontId="37"/>
  </si>
  <si>
    <t>体操競技　選手ＤＡＴＡ</t>
    <rPh sb="0" eb="2">
      <t>タイソウ</t>
    </rPh>
    <rPh sb="2" eb="4">
      <t>キョウギ</t>
    </rPh>
    <rPh sb="5" eb="7">
      <t>センシュ</t>
    </rPh>
    <phoneticPr fontId="41"/>
  </si>
  <si>
    <t>学校名</t>
    <rPh sb="0" eb="3">
      <t>ガッコウメイ</t>
    </rPh>
    <phoneticPr fontId="41"/>
  </si>
  <si>
    <t>監督名</t>
    <rPh sb="0" eb="2">
      <t>カントク</t>
    </rPh>
    <rPh sb="2" eb="3">
      <t>メイ</t>
    </rPh>
    <phoneticPr fontId="41"/>
  </si>
  <si>
    <t>ゼッケン番号</t>
    <rPh sb="4" eb="5">
      <t>ゴウ</t>
    </rPh>
    <phoneticPr fontId="41"/>
  </si>
  <si>
    <t>氏　　名</t>
    <rPh sb="0" eb="1">
      <t>シ</t>
    </rPh>
    <rPh sb="3" eb="4">
      <t>メイ</t>
    </rPh>
    <phoneticPr fontId="41"/>
  </si>
  <si>
    <t>学年</t>
    <rPh sb="0" eb="2">
      <t>ガクネン</t>
    </rPh>
    <phoneticPr fontId="41"/>
  </si>
  <si>
    <t>備考</t>
    <rPh sb="0" eb="2">
      <t>ビコウ</t>
    </rPh>
    <phoneticPr fontId="41"/>
  </si>
  <si>
    <t>補欠</t>
    <rPh sb="0" eb="2">
      <t>ホケツ</t>
    </rPh>
    <phoneticPr fontId="41"/>
  </si>
  <si>
    <t>個人１位</t>
    <rPh sb="0" eb="2">
      <t>コジン</t>
    </rPh>
    <rPh sb="3" eb="4">
      <t>クライ</t>
    </rPh>
    <phoneticPr fontId="41"/>
  </si>
  <si>
    <t>個人２位</t>
    <rPh sb="0" eb="2">
      <t>コジン</t>
    </rPh>
    <rPh sb="3" eb="4">
      <t>イ</t>
    </rPh>
    <phoneticPr fontId="41"/>
  </si>
  <si>
    <t>個人３位</t>
    <rPh sb="0" eb="2">
      <t>コジン</t>
    </rPh>
    <rPh sb="3" eb="4">
      <t>クライ</t>
    </rPh>
    <phoneticPr fontId="41"/>
  </si>
  <si>
    <t>個人４位</t>
    <rPh sb="0" eb="2">
      <t>コジン</t>
    </rPh>
    <rPh sb="3" eb="4">
      <t>イ</t>
    </rPh>
    <phoneticPr fontId="41"/>
  </si>
  <si>
    <t>団体</t>
    <rPh sb="0" eb="2">
      <t>ダンタイ</t>
    </rPh>
    <phoneticPr fontId="41"/>
  </si>
  <si>
    <t>新体操　選手ＤＡＴＡ</t>
    <rPh sb="0" eb="3">
      <t>シンタイソウ</t>
    </rPh>
    <rPh sb="4" eb="6">
      <t>センシュ</t>
    </rPh>
    <phoneticPr fontId="41"/>
  </si>
  <si>
    <t>ゼッケン番号</t>
    <rPh sb="4" eb="6">
      <t>バンゴウ</t>
    </rPh>
    <phoneticPr fontId="41"/>
  </si>
  <si>
    <t>第73回　東海高等学校総合体育大会</t>
    <phoneticPr fontId="37"/>
  </si>
  <si>
    <t>26日(金)</t>
    <phoneticPr fontId="41"/>
  </si>
  <si>
    <t>27日(土)</t>
    <phoneticPr fontId="41"/>
  </si>
  <si>
    <t>28日(日）</t>
    <phoneticPr fontId="41"/>
  </si>
  <si>
    <t>受付
8:00～</t>
    <phoneticPr fontId="41"/>
  </si>
  <si>
    <t>開館8:00</t>
    <rPh sb="0" eb="2">
      <t>カイカン</t>
    </rPh>
    <phoneticPr fontId="41"/>
  </si>
  <si>
    <t>審判研修会
8:30～9:45</t>
    <rPh sb="0" eb="5">
      <t>シンパンケンシュウカイ</t>
    </rPh>
    <phoneticPr fontId="41"/>
  </si>
  <si>
    <t>県内役員・補助員</t>
    <rPh sb="0" eb="2">
      <t>ケンナイ</t>
    </rPh>
    <rPh sb="2" eb="4">
      <t>ヤクイン</t>
    </rPh>
    <rPh sb="5" eb="8">
      <t>ホジョイン</t>
    </rPh>
    <phoneticPr fontId="41"/>
  </si>
  <si>
    <t>集合・設営9:00～</t>
    <rPh sb="0" eb="2">
      <t>シュウゴウ</t>
    </rPh>
    <rPh sb="3" eb="5">
      <t>セツエイ</t>
    </rPh>
    <phoneticPr fontId="41"/>
  </si>
  <si>
    <t>審判会議
9:15～9:45</t>
    <phoneticPr fontId="37"/>
  </si>
  <si>
    <t>審判会議
9:45～10:00</t>
    <phoneticPr fontId="41"/>
  </si>
  <si>
    <t>昼食・休憩
12:10～13:20</t>
    <phoneticPr fontId="41"/>
  </si>
  <si>
    <t>昼食・休憩
13:30～14:00</t>
    <phoneticPr fontId="37"/>
  </si>
  <si>
    <t>受付14:00～</t>
    <rPh sb="0" eb="2">
      <t>ウケツケ</t>
    </rPh>
    <phoneticPr fontId="41"/>
  </si>
  <si>
    <t>（女子）
審判研修
14:10～14:40</t>
    <phoneticPr fontId="41"/>
  </si>
  <si>
    <t>新体操選抜会議</t>
    <rPh sb="0" eb="3">
      <t>シンタイソウ</t>
    </rPh>
    <rPh sb="3" eb="5">
      <t>センバツ</t>
    </rPh>
    <rPh sb="5" eb="7">
      <t>カイギ</t>
    </rPh>
    <phoneticPr fontId="41"/>
  </si>
  <si>
    <t>体操競技選抜会議</t>
    <rPh sb="0" eb="2">
      <t>タイソウ</t>
    </rPh>
    <rPh sb="2" eb="4">
      <t>キョウギ</t>
    </rPh>
    <rPh sb="4" eb="6">
      <t>センバツ</t>
    </rPh>
    <rPh sb="6" eb="8">
      <t>カイギ</t>
    </rPh>
    <phoneticPr fontId="41"/>
  </si>
  <si>
    <t>カッティング
16:30～17:30</t>
    <phoneticPr fontId="41"/>
  </si>
  <si>
    <t>監督会議
8:30～9:00</t>
    <rPh sb="0" eb="2">
      <t>カントク</t>
    </rPh>
    <rPh sb="2" eb="4">
      <t>カイギ</t>
    </rPh>
    <phoneticPr fontId="41"/>
  </si>
  <si>
    <t>10:30～10:40　開始式</t>
    <rPh sb="12" eb="14">
      <t>カイシ</t>
    </rPh>
    <rPh sb="14" eb="15">
      <t>シキ</t>
    </rPh>
    <phoneticPr fontId="41"/>
  </si>
  <si>
    <t>正式学校名</t>
    <rPh sb="0" eb="2">
      <t>セイシキ</t>
    </rPh>
    <phoneticPr fontId="37"/>
  </si>
  <si>
    <t>男子１・２班練習
15:30～17:30
＜男子フリー練習＞
平行棒のみ30分
割り当て練習
静岡→岐阜
→三重→愛知
女子１班割当練習
15:30～16:30
女子２班割当練習
16:50～17:50
＜女子開始種目＞
静岡：跳　馬
岐阜：段違い
三重：平均台
愛知：ゆ　か
15分ローテ</t>
    <rPh sb="22" eb="24">
      <t>ダンシ</t>
    </rPh>
    <rPh sb="27" eb="29">
      <t>レンシュウ</t>
    </rPh>
    <rPh sb="31" eb="34">
      <t>ヘイコウボウ</t>
    </rPh>
    <rPh sb="38" eb="39">
      <t>フン</t>
    </rPh>
    <rPh sb="40" eb="41">
      <t>ワ</t>
    </rPh>
    <rPh sb="42" eb="43">
      <t>ア</t>
    </rPh>
    <rPh sb="44" eb="46">
      <t>レンシュウ</t>
    </rPh>
    <rPh sb="47" eb="49">
      <t>シズオカ</t>
    </rPh>
    <rPh sb="50" eb="52">
      <t>ギフ</t>
    </rPh>
    <rPh sb="54" eb="56">
      <t>ミエ</t>
    </rPh>
    <rPh sb="57" eb="59">
      <t>アイチ</t>
    </rPh>
    <rPh sb="103" eb="105">
      <t>ジョシ</t>
    </rPh>
    <rPh sb="105" eb="107">
      <t>カイシ</t>
    </rPh>
    <rPh sb="107" eb="109">
      <t>シュモク</t>
    </rPh>
    <rPh sb="111" eb="113">
      <t>シズオカ</t>
    </rPh>
    <rPh sb="118" eb="120">
      <t>ギフ</t>
    </rPh>
    <rPh sb="121" eb="123">
      <t>ダンチガ</t>
    </rPh>
    <rPh sb="125" eb="127">
      <t>ミエ</t>
    </rPh>
    <rPh sb="128" eb="131">
      <t>ヘイキンダイ</t>
    </rPh>
    <rPh sb="132" eb="134">
      <t>アイチ</t>
    </rPh>
    <rPh sb="141" eb="142">
      <t>フン</t>
    </rPh>
    <phoneticPr fontId="41"/>
  </si>
  <si>
    <t>受付 8:00～</t>
    <rPh sb="0" eb="2">
      <t>ウケツケ</t>
    </rPh>
    <phoneticPr fontId="41"/>
  </si>
  <si>
    <t>個人ﾌﾘｰｱｯﾌﾟ
8:20～9:00 
（各県10分）</t>
    <rPh sb="0" eb="2">
      <t>コジン</t>
    </rPh>
    <rPh sb="22" eb="24">
      <t>カクケン</t>
    </rPh>
    <rPh sb="26" eb="27">
      <t>フン</t>
    </rPh>
    <phoneticPr fontId="41"/>
  </si>
  <si>
    <t>個人公式練習
9:00～10:04</t>
    <phoneticPr fontId="41"/>
  </si>
  <si>
    <t>監督会議
10:10～10:25</t>
    <rPh sb="0" eb="2">
      <t>カントク</t>
    </rPh>
    <rPh sb="2" eb="4">
      <t>カイギ</t>
    </rPh>
    <phoneticPr fontId="41"/>
  </si>
  <si>
    <t>個人競技前半
10:45～12:05</t>
    <rPh sb="2" eb="4">
      <t>キョウギ</t>
    </rPh>
    <rPh sb="4" eb="6">
      <t>ゼンハン</t>
    </rPh>
    <phoneticPr fontId="41"/>
  </si>
  <si>
    <t>個人競技後半
12:10～13:30</t>
    <rPh sb="2" eb="4">
      <t>キョウギ</t>
    </rPh>
    <rPh sb="4" eb="6">
      <t>コウハン</t>
    </rPh>
    <phoneticPr fontId="41"/>
  </si>
  <si>
    <t>団体ﾌﾘｰｱｯﾌﾟ
13:30～14:02
男子各校４分
女子各校３分</t>
    <rPh sb="0" eb="2">
      <t>ダンタイ</t>
    </rPh>
    <rPh sb="22" eb="24">
      <t>ダンシ</t>
    </rPh>
    <rPh sb="24" eb="26">
      <t>カクコウ</t>
    </rPh>
    <rPh sb="27" eb="28">
      <t>フン</t>
    </rPh>
    <rPh sb="29" eb="31">
      <t>ジョシ</t>
    </rPh>
    <rPh sb="31" eb="33">
      <t>カクコウ</t>
    </rPh>
    <rPh sb="34" eb="35">
      <t>フン</t>
    </rPh>
    <phoneticPr fontId="37"/>
  </si>
  <si>
    <t>団体公式練習
14:05～14:53
男子各校９分
女子各校６分</t>
    <rPh sb="0" eb="2">
      <t>ダンタイ</t>
    </rPh>
    <rPh sb="2" eb="4">
      <t>コウシキ</t>
    </rPh>
    <rPh sb="4" eb="6">
      <t>レンシュウ</t>
    </rPh>
    <rPh sb="19" eb="21">
      <t>ダンシ</t>
    </rPh>
    <rPh sb="21" eb="23">
      <t>カクコウ</t>
    </rPh>
    <rPh sb="24" eb="25">
      <t>フン</t>
    </rPh>
    <rPh sb="26" eb="28">
      <t>ジョシ</t>
    </rPh>
    <rPh sb="28" eb="30">
      <t>カクコウ</t>
    </rPh>
    <rPh sb="31" eb="32">
      <t>フン</t>
    </rPh>
    <phoneticPr fontId="37"/>
  </si>
  <si>
    <t>団体競技
15：00～16:00</t>
    <rPh sb="2" eb="4">
      <t>キョウギ</t>
    </rPh>
    <phoneticPr fontId="37"/>
  </si>
  <si>
    <t>表彰16:00～16:15</t>
    <phoneticPr fontId="41"/>
  </si>
  <si>
    <t>16：15～17：20
カッティング　　　　</t>
    <phoneticPr fontId="41"/>
  </si>
  <si>
    <t>セッティング
16：40～</t>
    <phoneticPr fontId="37"/>
  </si>
  <si>
    <t>割り当て練習
静岡　岐阜
三重　愛知
17:30～19:30
各県：30分</t>
    <rPh sb="7" eb="9">
      <t>シズオカ</t>
    </rPh>
    <rPh sb="10" eb="12">
      <t>ギフ</t>
    </rPh>
    <rPh sb="13" eb="15">
      <t>ミエ</t>
    </rPh>
    <rPh sb="16" eb="18">
      <t>アイチ</t>
    </rPh>
    <phoneticPr fontId="41"/>
  </si>
  <si>
    <t>開館8:00</t>
    <phoneticPr fontId="41"/>
  </si>
  <si>
    <t>表彰16:20～16:30</t>
    <rPh sb="0" eb="2">
      <t>ヒョウショウ</t>
    </rPh>
    <phoneticPr fontId="41"/>
  </si>
  <si>
    <t>高体連会長名</t>
    <rPh sb="0" eb="3">
      <t>コウタイレン</t>
    </rPh>
    <rPh sb="3" eb="5">
      <t>カイチョウ</t>
    </rPh>
    <rPh sb="5" eb="6">
      <t>メイ</t>
    </rPh>
    <phoneticPr fontId="37"/>
  </si>
  <si>
    <r>
      <t>・「DATA」シートに入力
　</t>
    </r>
    <r>
      <rPr>
        <b/>
        <sz val="11"/>
        <color rgb="FFFF0000"/>
        <rFont val="MS PGothic"/>
        <family val="3"/>
        <charset val="128"/>
      </rPr>
      <t>※「DATA」シートの水色のセルに必要事項を入力</t>
    </r>
    <r>
      <rPr>
        <sz val="11"/>
        <color theme="1"/>
        <rFont val="MS PGothic"/>
        <family val="3"/>
        <charset val="128"/>
      </rPr>
      <t xml:space="preserve">
・各シートは削除せずにそのまま送信
・職名は学校の職員以外だとその多くが「外部指導者」「部活動指導員」のどちらか
・ゼッケン番号は「申し合わせ事項」で確認をして入力
・新体操団体競技出場選手が個人競技に出場する場合、別の監督をつけることはできない※全国総体同様
・新体操個人競技に同一校から複数名出場する場合、監督は同一の方１名のみ</t>
    </r>
    <rPh sb="26" eb="28">
      <t>ミズイロ</t>
    </rPh>
    <rPh sb="32" eb="34">
      <t>ヒツヨウ</t>
    </rPh>
    <rPh sb="34" eb="36">
      <t>ジコウ</t>
    </rPh>
    <rPh sb="37" eb="39">
      <t>ニュウリョク</t>
    </rPh>
    <phoneticPr fontId="37"/>
  </si>
  <si>
    <t>※各データはシート「ＤＡＴＡ」に記入して下さい。</t>
    <phoneticPr fontId="37"/>
  </si>
  <si>
    <t>ウォームアップ
8:00～9:00</t>
    <phoneticPr fontId="41"/>
  </si>
  <si>
    <t>男子１班
フリー練習
平行棒割り当て
女子１班
１種目めから
15分ﾛｰﾃ練習
9:00～10:00</t>
    <rPh sb="8" eb="10">
      <t>レンシュウ</t>
    </rPh>
    <rPh sb="11" eb="14">
      <t>ヘイコウボウ</t>
    </rPh>
    <rPh sb="14" eb="15">
      <t>ワ</t>
    </rPh>
    <rPh sb="16" eb="17">
      <t>ア</t>
    </rPh>
    <phoneticPr fontId="41"/>
  </si>
  <si>
    <t>開始式　10:00～10:05</t>
    <rPh sb="0" eb="2">
      <t>カイシ</t>
    </rPh>
    <rPh sb="2" eb="3">
      <t>シキ</t>
    </rPh>
    <phoneticPr fontId="41"/>
  </si>
  <si>
    <t>男子２班
フリー練習
平行棒割り当て
女子１班
１種目めから
15分ﾛｰﾃ練習
12:10～13:10</t>
    <rPh sb="8" eb="10">
      <t>レンシュウ</t>
    </rPh>
    <rPh sb="11" eb="14">
      <t>ヘイコウボウ</t>
    </rPh>
    <rPh sb="14" eb="15">
      <t>ワ</t>
    </rPh>
    <rPh sb="16" eb="17">
      <t>ア</t>
    </rPh>
    <phoneticPr fontId="41"/>
  </si>
  <si>
    <t>15：15～16：00
カッティング</t>
    <phoneticPr fontId="41"/>
  </si>
  <si>
    <t>受付15：30～</t>
    <rPh sb="0" eb="2">
      <t>ウケツケ</t>
    </rPh>
    <phoneticPr fontId="41"/>
  </si>
  <si>
    <t>１班
男女競技
10:05～12：05　　　</t>
    <rPh sb="1" eb="2">
      <t>ハン</t>
    </rPh>
    <rPh sb="4" eb="6">
      <t>ダンジョ</t>
    </rPh>
    <rPh sb="6" eb="8">
      <t>キョウギ</t>
    </rPh>
    <phoneticPr fontId="41"/>
  </si>
  <si>
    <t>２班
男女競技
13:15～15:15</t>
    <rPh sb="1" eb="2">
      <t>ハン</t>
    </rPh>
    <rPh sb="3" eb="5">
      <t>ダンジョ</t>
    </rPh>
    <rPh sb="5" eb="7">
      <t>キョウギ</t>
    </rPh>
    <phoneticPr fontId="41"/>
  </si>
  <si>
    <t>※　この申請書は体操競技参加校のみ提出してください。</t>
    <rPh sb="4" eb="7">
      <t>シンセイショ</t>
    </rPh>
    <rPh sb="8" eb="10">
      <t>タイソウ</t>
    </rPh>
    <rPh sb="10" eb="12">
      <t>キョウギ</t>
    </rPh>
    <rPh sb="12" eb="14">
      <t>サンカ</t>
    </rPh>
    <rPh sb="14" eb="15">
      <t>コウ</t>
    </rPh>
    <rPh sb="17" eb="19">
      <t>テイシュツ</t>
    </rPh>
    <phoneticPr fontId="37"/>
  </si>
  <si>
    <t>申込みは６月２日（火）までに下記に送付してください。（当日受付はしません）</t>
    <rPh sb="9" eb="10">
      <t>ヒ</t>
    </rPh>
    <phoneticPr fontId="37"/>
  </si>
  <si>
    <t xml:space="preserve">６月２日（火）正午
</t>
    <rPh sb="5" eb="6">
      <t>ヒ</t>
    </rPh>
    <phoneticPr fontId="37"/>
  </si>
  <si>
    <t>６月２日（火）正午</t>
    <rPh sb="5" eb="6">
      <t>ヒ</t>
    </rPh>
    <phoneticPr fontId="37"/>
  </si>
  <si>
    <t>↓　新体操は「ゼッケン」の入力は不要です</t>
    <rPh sb="2" eb="5">
      <t>シンタイソウ</t>
    </rPh>
    <rPh sb="13" eb="15">
      <t>ニュウリョク</t>
    </rPh>
    <rPh sb="16" eb="18">
      <t>フヨウ</t>
    </rPh>
    <phoneticPr fontId="3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</si>
</sst>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aaa"/>
    <numFmt numFmtId="178" formatCode="[$]ggge&quot;年&quot;m&quot;月&quot;d&quot;日&quot;;@" x16r2:formatCode16="[$-ja-JP-x-gannen]ggge&quot;年&quot;m&quot;月&quot;d&quot;日&quot;;@"/>
    <numFmt numFmtId="179" formatCode="[$-411]ggge&quot;年&quot;m&quot;月&quot;d&quot;日&quot;;@"/>
  </numFmts>
  <fonts count="75">
    <font>
      <sz val="11"/>
      <color theme="1"/>
      <name val="Calibri"/>
      <scheme val="minor"/>
    </font>
    <font>
      <sz val="11"/>
      <color theme="1"/>
      <name val="MS PGothic"/>
      <family val="3"/>
      <charset val="128"/>
    </font>
    <font>
      <sz val="14"/>
      <color theme="1"/>
      <name val="MS PGothic"/>
      <family val="3"/>
      <charset val="128"/>
    </font>
    <font>
      <b/>
      <sz val="12"/>
      <color theme="1"/>
      <name val="MS PGothic"/>
      <family val="3"/>
      <charset val="128"/>
    </font>
    <font>
      <b/>
      <sz val="11"/>
      <color rgb="FFFF0000"/>
      <name val="MS PGothic"/>
      <family val="3"/>
      <charset val="128"/>
    </font>
    <font>
      <sz val="20"/>
      <color theme="1"/>
      <name val="MS PGothic"/>
      <family val="3"/>
      <charset val="128"/>
    </font>
    <font>
      <sz val="11"/>
      <name val="Calibri"/>
      <family val="2"/>
    </font>
    <font>
      <sz val="11"/>
      <color rgb="FFFF0000"/>
      <name val="MS PGothic"/>
      <family val="3"/>
      <charset val="128"/>
    </font>
    <font>
      <sz val="18"/>
      <color theme="1"/>
      <name val="MS PGothic"/>
      <family val="3"/>
      <charset val="128"/>
    </font>
    <font>
      <sz val="20"/>
      <color rgb="FFFF0000"/>
      <name val="MS PGothic"/>
      <family val="3"/>
      <charset val="128"/>
    </font>
    <font>
      <sz val="11"/>
      <color theme="1"/>
      <name val="MS Mincho"/>
      <family val="1"/>
      <charset val="128"/>
    </font>
    <font>
      <sz val="10"/>
      <color theme="1"/>
      <name val="MS Mincho"/>
      <family val="1"/>
      <charset val="128"/>
    </font>
    <font>
      <sz val="12"/>
      <color theme="1"/>
      <name val="MS Mincho"/>
      <family val="1"/>
      <charset val="128"/>
    </font>
    <font>
      <sz val="22"/>
      <color theme="1"/>
      <name val="MS Mincho"/>
      <family val="1"/>
      <charset val="128"/>
    </font>
    <font>
      <sz val="20"/>
      <color theme="1"/>
      <name val="MS Mincho"/>
      <family val="1"/>
      <charset val="128"/>
    </font>
    <font>
      <sz val="14"/>
      <color theme="1"/>
      <name val="MS Mincho"/>
      <family val="1"/>
      <charset val="128"/>
    </font>
    <font>
      <sz val="16"/>
      <color theme="1"/>
      <name val="MS Mincho"/>
      <family val="1"/>
      <charset val="128"/>
    </font>
    <font>
      <sz val="18"/>
      <color theme="1"/>
      <name val="MS Mincho"/>
      <family val="1"/>
      <charset val="128"/>
    </font>
    <font>
      <sz val="6"/>
      <color theme="1"/>
      <name val="MS Mincho"/>
      <family val="1"/>
      <charset val="128"/>
    </font>
    <font>
      <b/>
      <sz val="12"/>
      <color theme="1"/>
      <name val="MS PMincho"/>
      <family val="1"/>
      <charset val="128"/>
    </font>
    <font>
      <sz val="11"/>
      <color theme="1"/>
      <name val="MS PMincho"/>
      <family val="1"/>
      <charset val="128"/>
    </font>
    <font>
      <sz val="10"/>
      <color theme="1"/>
      <name val="MS PMincho"/>
      <family val="1"/>
      <charset val="128"/>
    </font>
    <font>
      <sz val="9"/>
      <color theme="1"/>
      <name val="MS PMincho"/>
      <family val="1"/>
      <charset val="128"/>
    </font>
    <font>
      <sz val="20"/>
      <color theme="1"/>
      <name val="MS PMincho"/>
      <family val="1"/>
      <charset val="128"/>
    </font>
    <font>
      <sz val="18"/>
      <color theme="1"/>
      <name val="MS PMincho"/>
      <family val="1"/>
      <charset val="128"/>
    </font>
    <font>
      <sz val="24"/>
      <color theme="1"/>
      <name val="MS PMincho"/>
      <family val="1"/>
      <charset val="128"/>
    </font>
    <font>
      <sz val="14"/>
      <color theme="1"/>
      <name val="MS PMincho"/>
      <family val="1"/>
      <charset val="128"/>
    </font>
    <font>
      <sz val="12"/>
      <color theme="1"/>
      <name val="MS PMincho"/>
      <family val="1"/>
      <charset val="128"/>
    </font>
    <font>
      <b/>
      <sz val="14"/>
      <color theme="1"/>
      <name val="MS PMincho"/>
      <family val="1"/>
      <charset val="128"/>
    </font>
    <font>
      <sz val="16"/>
      <color theme="1"/>
      <name val="MS PMincho"/>
      <family val="1"/>
      <charset val="128"/>
    </font>
    <font>
      <b/>
      <sz val="22"/>
      <color theme="1"/>
      <name val="MS PGothic"/>
      <family val="3"/>
      <charset val="128"/>
    </font>
    <font>
      <b/>
      <sz val="16"/>
      <color theme="1"/>
      <name val="MS PMincho"/>
      <family val="1"/>
      <charset val="128"/>
    </font>
    <font>
      <u/>
      <sz val="14"/>
      <color theme="1"/>
      <name val="MS PMincho"/>
      <family val="1"/>
      <charset val="128"/>
    </font>
    <font>
      <u/>
      <sz val="14"/>
      <color theme="1"/>
      <name val="MS PMincho"/>
      <family val="1"/>
      <charset val="128"/>
    </font>
    <font>
      <sz val="11"/>
      <color theme="1"/>
      <name val="ＭＳ Ｐゴシック"/>
      <family val="3"/>
      <charset val="128"/>
    </font>
    <font>
      <sz val="36"/>
      <color theme="1"/>
      <name val="ＭＳ Ｐ明朝"/>
      <family val="1"/>
      <charset val="128"/>
    </font>
    <font>
      <sz val="12"/>
      <color theme="1"/>
      <name val="ＭＳ Ｐ明朝"/>
      <family val="1"/>
      <charset val="128"/>
    </font>
    <font>
      <sz val="6"/>
      <name val="Calibri"/>
      <family val="3"/>
      <charset val="128"/>
      <scheme val="minor"/>
    </font>
    <font>
      <sz val="11"/>
      <color theme="1"/>
      <name val="ＭＳ 明朝"/>
      <family val="1"/>
      <charset val="128"/>
    </font>
    <font>
      <sz val="6"/>
      <name val="Calibri"/>
      <family val="2"/>
      <charset val="128"/>
      <scheme val="minor"/>
    </font>
    <font>
      <sz val="12"/>
      <color theme="1"/>
      <name val="ＭＳ 明朝"/>
      <family val="1"/>
      <charset val="128"/>
    </font>
    <font>
      <sz val="6"/>
      <name val="ＭＳ Ｐゴシック"/>
      <family val="3"/>
      <charset val="128"/>
    </font>
    <font>
      <sz val="11"/>
      <color theme="1"/>
      <name val="ＭＳ ゴシック"/>
      <family val="3"/>
      <charset val="128"/>
    </font>
    <font>
      <sz val="11"/>
      <name val="ＭＳ Ｐゴシック"/>
      <family val="3"/>
      <charset val="128"/>
    </font>
    <font>
      <sz val="11"/>
      <color theme="1"/>
      <name val="Calibri"/>
      <family val="2"/>
      <scheme val="minor"/>
    </font>
    <font>
      <sz val="20"/>
      <name val="ＭＳ 明朝"/>
      <family val="1"/>
      <charset val="128"/>
    </font>
    <font>
      <sz val="22"/>
      <color theme="1"/>
      <name val="ＭＳ 明朝"/>
      <family val="1"/>
      <charset val="128"/>
    </font>
    <font>
      <sz val="26"/>
      <color theme="1"/>
      <name val="ＭＳ 明朝"/>
      <family val="1"/>
      <charset val="128"/>
    </font>
    <font>
      <b/>
      <sz val="12"/>
      <color theme="1"/>
      <name val="ＭＳ 明朝"/>
      <family val="1"/>
      <charset val="128"/>
    </font>
    <font>
      <sz val="20"/>
      <color theme="1"/>
      <name val="ＭＳ 明朝"/>
      <family val="1"/>
      <charset val="128"/>
    </font>
    <font>
      <sz val="18"/>
      <color theme="1"/>
      <name val="ＭＳ 明朝"/>
      <family val="1"/>
      <charset val="128"/>
    </font>
    <font>
      <sz val="28"/>
      <color theme="1"/>
      <name val="ＭＳ 明朝"/>
      <family val="1"/>
      <charset val="128"/>
    </font>
    <font>
      <sz val="24"/>
      <color theme="1"/>
      <name val="ＭＳ 明朝"/>
      <family val="1"/>
      <charset val="128"/>
    </font>
    <font>
      <b/>
      <sz val="11"/>
      <color indexed="81"/>
      <name val="MS P ゴシック"/>
      <family val="3"/>
      <charset val="128"/>
    </font>
    <font>
      <b/>
      <sz val="11"/>
      <color indexed="10"/>
      <name val="MS P ゴシック"/>
      <family val="3"/>
      <charset val="128"/>
    </font>
    <font>
      <b/>
      <sz val="14"/>
      <color theme="1"/>
      <name val="ＭＳ 明朝"/>
      <family val="1"/>
      <charset val="128"/>
    </font>
    <font>
      <sz val="16"/>
      <color theme="1"/>
      <name val="ＭＳ 明朝"/>
      <family val="1"/>
      <charset val="128"/>
    </font>
    <font>
      <sz val="18"/>
      <color rgb="FFFF0000"/>
      <name val="ＭＳ Ｐゴシック"/>
      <family val="3"/>
      <charset val="128"/>
    </font>
    <font>
      <sz val="11"/>
      <color rgb="FFFF0000"/>
      <name val="ＭＳ Ｐゴシック"/>
      <family val="3"/>
      <charset val="128"/>
    </font>
    <font>
      <sz val="20"/>
      <name val="ＭＳ Ｐゴシック"/>
      <family val="3"/>
      <charset val="128"/>
    </font>
    <font>
      <sz val="12"/>
      <color theme="1"/>
      <name val="ＭＳ ゴシック"/>
      <family val="3"/>
      <charset val="128"/>
    </font>
    <font>
      <sz val="11"/>
      <color indexed="8"/>
      <name val="ＭＳ Ｐゴシック"/>
      <family val="3"/>
      <charset val="128"/>
    </font>
    <font>
      <sz val="11"/>
      <color theme="1"/>
      <name val="ＭＳ Ｐ明朝"/>
      <family val="1"/>
      <charset val="128"/>
    </font>
    <font>
      <sz val="11"/>
      <name val="ＭＳ Ｐ明朝"/>
      <family val="1"/>
      <charset val="128"/>
    </font>
    <font>
      <sz val="10"/>
      <name val="ＭＳ Ｐ明朝"/>
      <family val="1"/>
      <charset val="128"/>
    </font>
    <font>
      <sz val="11"/>
      <color indexed="8"/>
      <name val="ＭＳ Ｐ明朝"/>
      <family val="1"/>
      <charset val="128"/>
    </font>
    <font>
      <sz val="9"/>
      <color indexed="8"/>
      <name val="ＭＳ Ｐ明朝"/>
      <family val="1"/>
      <charset val="128"/>
    </font>
    <font>
      <sz val="9"/>
      <name val="ＭＳ Ｐ明朝"/>
      <family val="1"/>
      <charset val="128"/>
    </font>
    <font>
      <sz val="9"/>
      <color theme="1"/>
      <name val="ＭＳ Ｐ明朝"/>
      <family val="1"/>
      <charset val="128"/>
    </font>
    <font>
      <sz val="8"/>
      <color theme="1"/>
      <name val="ＭＳ Ｐ明朝"/>
      <family val="1"/>
      <charset val="128"/>
    </font>
    <font>
      <sz val="11"/>
      <name val="ＭＳ Ｐゴシック"/>
      <family val="2"/>
      <charset val="128"/>
    </font>
    <font>
      <b/>
      <sz val="9"/>
      <color rgb="FFFF0000"/>
      <name val="ＭＳ Ｐ明朝"/>
      <family val="1"/>
      <charset val="128"/>
    </font>
    <font>
      <b/>
      <sz val="9"/>
      <name val="ＭＳ Ｐ明朝"/>
      <family val="1"/>
      <charset val="128"/>
    </font>
    <font>
      <sz val="9"/>
      <color indexed="8"/>
      <name val="ＭＳ Ｐゴシック"/>
      <family val="3"/>
      <charset val="128"/>
    </font>
    <font>
      <sz val="8"/>
      <name val="ＭＳ Ｐ明朝"/>
      <family val="1"/>
      <charset val="128"/>
    </font>
  </fonts>
  <fills count="17">
    <fill>
      <patternFill patternType="none"/>
    </fill>
    <fill>
      <patternFill patternType="gray125"/>
    </fill>
    <fill>
      <patternFill patternType="solid">
        <fgColor theme="0"/>
        <bgColor theme="0"/>
      </patternFill>
    </fill>
    <fill>
      <patternFill patternType="solid">
        <fgColor rgb="FFBFBFBF"/>
        <bgColor rgb="FFBFBFBF"/>
      </patternFill>
    </fill>
    <fill>
      <patternFill patternType="solid">
        <fgColor rgb="FFCCFFFF"/>
        <bgColor rgb="FFCCFFFF"/>
      </patternFill>
    </fill>
    <fill>
      <patternFill patternType="solid">
        <fgColor rgb="FFDBE5F1"/>
        <bgColor rgb="FFDBE5F1"/>
      </patternFill>
    </fill>
    <fill>
      <patternFill patternType="solid">
        <fgColor rgb="FFFFFF00"/>
        <bgColor rgb="FFFFFF00"/>
      </patternFill>
    </fill>
    <fill>
      <patternFill patternType="solid">
        <fgColor rgb="FFFFFF00"/>
        <bgColor indexed="64"/>
      </patternFill>
    </fill>
    <fill>
      <patternFill patternType="solid">
        <fgColor rgb="FFFFC000"/>
        <bgColor indexed="64"/>
      </patternFill>
    </fill>
    <fill>
      <patternFill patternType="solid">
        <fgColor rgb="FF00B0F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9CF5FE"/>
        <bgColor rgb="FFDBE5F1"/>
      </patternFill>
    </fill>
    <fill>
      <patternFill patternType="solid">
        <fgColor rgb="FF9CF5FE"/>
        <bgColor indexed="64"/>
      </patternFill>
    </fill>
    <fill>
      <patternFill patternType="solid">
        <fgColor theme="0"/>
        <bgColor indexed="64"/>
      </patternFill>
    </fill>
    <fill>
      <patternFill patternType="solid">
        <fgColor rgb="FFFFFFFF"/>
        <bgColor indexed="64"/>
      </patternFill>
    </fill>
  </fills>
  <borders count="285">
    <border>
      <left/>
      <right/>
      <top/>
      <bottom/>
      <diagonal/>
    </border>
    <border>
      <left/>
      <right/>
      <top/>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bottom style="hair">
        <color rgb="FF000000"/>
      </bottom>
      <diagonal/>
    </border>
    <border>
      <left/>
      <right style="hair">
        <color rgb="FF000000"/>
      </right>
      <top/>
      <bottom/>
      <diagonal/>
    </border>
    <border>
      <left style="medium">
        <color rgb="FF000000"/>
      </left>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diagonal/>
    </border>
    <border>
      <left style="thin">
        <color rgb="FF000000"/>
      </left>
      <right/>
      <top style="thin">
        <color rgb="FF000000"/>
      </top>
      <bottom style="thin">
        <color rgb="FF000000"/>
      </bottom>
      <diagonal/>
    </border>
    <border>
      <left style="medium">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000000"/>
      </left>
      <right/>
      <top style="thin">
        <color rgb="FF000000"/>
      </top>
      <bottom style="medium">
        <color rgb="FF000000"/>
      </bottom>
      <diagonal/>
    </border>
    <border>
      <left style="thin">
        <color rgb="FF000000"/>
      </left>
      <right/>
      <top style="thin">
        <color rgb="FF000000"/>
      </top>
      <bottom style="medium">
        <color rgb="FF000000"/>
      </bottom>
      <diagonal/>
    </border>
    <border>
      <left/>
      <right/>
      <top/>
      <bottom/>
      <diagonal/>
    </border>
    <border>
      <left/>
      <right/>
      <top/>
      <bottom/>
      <diagonal/>
    </border>
    <border>
      <left/>
      <right/>
      <top/>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bottom/>
      <diagonal/>
    </border>
    <border>
      <left/>
      <right style="thin">
        <color rgb="FF000000"/>
      </right>
      <top style="hair">
        <color rgb="FF000000"/>
      </top>
      <bottom style="hair">
        <color rgb="FF000000"/>
      </bottom>
      <diagonal/>
    </border>
    <border>
      <left style="thin">
        <color rgb="FF000000"/>
      </left>
      <right/>
      <top/>
      <bottom style="hair">
        <color rgb="FF000000"/>
      </bottom>
      <diagonal/>
    </border>
    <border>
      <left/>
      <right/>
      <top/>
      <bottom style="hair">
        <color rgb="FF000000"/>
      </bottom>
      <diagonal/>
    </border>
    <border>
      <left/>
      <right style="thin">
        <color rgb="FF000000"/>
      </right>
      <top/>
      <bottom style="hair">
        <color rgb="FF000000"/>
      </bottom>
      <diagonal/>
    </border>
    <border>
      <left/>
      <right/>
      <top/>
      <bottom/>
      <diagonal/>
    </border>
    <border>
      <left/>
      <right/>
      <top/>
      <bottom/>
      <diagonal/>
    </border>
    <border>
      <left/>
      <right/>
      <top/>
      <bottom/>
      <diagonal/>
    </border>
    <border>
      <left/>
      <right/>
      <top/>
      <bottom/>
      <diagonal/>
    </border>
    <border>
      <left style="thin">
        <color rgb="FF000000"/>
      </left>
      <right/>
      <top style="hair">
        <color rgb="FF000000"/>
      </top>
      <bottom/>
      <diagonal/>
    </border>
    <border>
      <left/>
      <right/>
      <top style="hair">
        <color rgb="FF000000"/>
      </top>
      <bottom/>
      <diagonal/>
    </border>
    <border>
      <left/>
      <right style="thin">
        <color rgb="FF000000"/>
      </right>
      <top style="hair">
        <color rgb="FF000000"/>
      </top>
      <bottom/>
      <diagonal/>
    </border>
    <border>
      <left/>
      <right/>
      <top/>
      <bottom/>
      <diagonal/>
    </border>
    <border>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right/>
      <top/>
      <bottom style="thin">
        <color rgb="FF000000"/>
      </bottom>
      <diagonal/>
    </border>
    <border>
      <left/>
      <right style="thin">
        <color rgb="FF000000"/>
      </right>
      <top style="thin">
        <color rgb="FF000000"/>
      </top>
      <bottom style="hair">
        <color rgb="FF000000"/>
      </bottom>
      <diagonal/>
    </border>
    <border>
      <left style="thin">
        <color rgb="FF000000"/>
      </left>
      <right/>
      <top style="thin">
        <color rgb="FF000000"/>
      </top>
      <bottom/>
      <diagonal/>
    </border>
    <border>
      <left style="thin">
        <color rgb="FF000000"/>
      </left>
      <right/>
      <top/>
      <bottom/>
      <diagonal/>
    </border>
    <border>
      <left/>
      <right/>
      <top/>
      <bottom/>
      <diagonal/>
    </border>
    <border>
      <left style="thin">
        <color rgb="FF000000"/>
      </left>
      <right/>
      <top style="thin">
        <color rgb="FF000000"/>
      </top>
      <bottom style="hair">
        <color rgb="FF000000"/>
      </bottom>
      <diagonal/>
    </border>
    <border>
      <left/>
      <right/>
      <top style="thin">
        <color rgb="FF000000"/>
      </top>
      <bottom style="hair">
        <color rgb="FF000000"/>
      </bottom>
      <diagonal/>
    </border>
    <border>
      <left/>
      <right/>
      <top/>
      <bottom/>
      <diagonal/>
    </border>
    <border>
      <left/>
      <right style="thin">
        <color rgb="FF000000"/>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thin">
        <color rgb="FF000000"/>
      </left>
      <right/>
      <top style="hair">
        <color rgb="FF000000"/>
      </top>
      <bottom style="hair">
        <color rgb="FF000000"/>
      </bottom>
      <diagonal/>
    </border>
    <border>
      <left style="thin">
        <color rgb="FF000000"/>
      </left>
      <right style="medium">
        <color rgb="FF000000"/>
      </right>
      <top/>
      <bottom/>
      <diagonal/>
    </border>
    <border>
      <left style="medium">
        <color rgb="FF000000"/>
      </left>
      <right style="thin">
        <color rgb="FF000000"/>
      </right>
      <top/>
      <bottom/>
      <diagonal/>
    </border>
    <border>
      <left/>
      <right/>
      <top style="hair">
        <color rgb="FF000000"/>
      </top>
      <bottom style="hair">
        <color rgb="FF000000"/>
      </bottom>
      <diagonal/>
    </border>
    <border>
      <left style="medium">
        <color rgb="FF000000"/>
      </left>
      <right/>
      <top/>
      <bottom/>
      <diagonal/>
    </border>
    <border>
      <left style="medium">
        <color rgb="FF000000"/>
      </left>
      <right/>
      <top style="hair">
        <color rgb="FF000000"/>
      </top>
      <bottom/>
      <diagonal/>
    </border>
    <border>
      <left style="thin">
        <color rgb="FF000000"/>
      </left>
      <right style="thin">
        <color rgb="FF000000"/>
      </right>
      <top/>
      <bottom/>
      <diagonal/>
    </border>
    <border>
      <left style="thin">
        <color rgb="FF000000"/>
      </left>
      <right style="thin">
        <color rgb="FF000000"/>
      </right>
      <top/>
      <bottom style="medium">
        <color rgb="FF000000"/>
      </bottom>
      <diagonal/>
    </border>
    <border>
      <left style="thin">
        <color rgb="FF000000"/>
      </left>
      <right/>
      <top style="hair">
        <color rgb="FF000000"/>
      </top>
      <bottom style="thin">
        <color rgb="FF000000"/>
      </bottom>
      <diagonal/>
    </border>
    <border>
      <left/>
      <right/>
      <top style="hair">
        <color rgb="FF000000"/>
      </top>
      <bottom style="thin">
        <color rgb="FF000000"/>
      </bottom>
      <diagonal/>
    </border>
    <border>
      <left/>
      <right style="thin">
        <color rgb="FF000000"/>
      </right>
      <top style="hair">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style="dotted">
        <color rgb="FF000000"/>
      </left>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dotted">
        <color rgb="FF000000"/>
      </right>
      <top/>
      <bottom/>
      <diagonal/>
    </border>
    <border>
      <left/>
      <right/>
      <top/>
      <bottom style="hair">
        <color rgb="FF000000"/>
      </bottom>
      <diagonal/>
    </border>
    <border>
      <left/>
      <right/>
      <top/>
      <bottom style="hair">
        <color rgb="FF000000"/>
      </bottom>
      <diagonal/>
    </border>
    <border>
      <left style="hair">
        <color rgb="FF000000"/>
      </left>
      <right/>
      <top style="hair">
        <color rgb="FF000000"/>
      </top>
      <bottom/>
      <diagonal/>
    </border>
    <border>
      <left/>
      <right style="hair">
        <color rgb="FF000000"/>
      </right>
      <top style="hair">
        <color rgb="FF000000"/>
      </top>
      <bottom/>
      <diagonal/>
    </border>
    <border>
      <left/>
      <right/>
      <top style="hair">
        <color rgb="FF000000"/>
      </top>
      <bottom/>
      <diagonal/>
    </border>
    <border>
      <left/>
      <right/>
      <top style="hair">
        <color rgb="FF000000"/>
      </top>
      <bottom/>
      <diagonal/>
    </border>
    <border>
      <left style="hair">
        <color rgb="FF000000"/>
      </left>
      <right/>
      <top/>
      <bottom/>
      <diagonal/>
    </border>
    <border>
      <left/>
      <right style="hair">
        <color rgb="FF000000"/>
      </right>
      <top/>
      <bottom/>
      <diagonal/>
    </border>
    <border>
      <left style="hair">
        <color rgb="FF000000"/>
      </left>
      <right/>
      <top/>
      <bottom style="hair">
        <color rgb="FF000000"/>
      </bottom>
      <diagonal/>
    </border>
    <border>
      <left/>
      <right style="hair">
        <color rgb="FF000000"/>
      </right>
      <top/>
      <bottom style="hair">
        <color rgb="FF000000"/>
      </bottom>
      <diagonal/>
    </border>
    <border>
      <left style="hair">
        <color rgb="FF000000"/>
      </left>
      <right/>
      <top/>
      <bottom/>
      <diagonal/>
    </border>
    <border>
      <left/>
      <right style="hair">
        <color rgb="FF000000"/>
      </right>
      <top/>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dotted">
        <color rgb="FF000000"/>
      </bottom>
      <diagonal/>
    </border>
    <border>
      <left/>
      <right/>
      <top style="thin">
        <color rgb="FF000000"/>
      </top>
      <bottom style="dotted">
        <color rgb="FF000000"/>
      </bottom>
      <diagonal/>
    </border>
    <border>
      <left/>
      <right style="thin">
        <color rgb="FF000000"/>
      </right>
      <top style="thin">
        <color rgb="FF000000"/>
      </top>
      <bottom style="dotted">
        <color rgb="FF000000"/>
      </bottom>
      <diagonal/>
    </border>
    <border>
      <left style="thin">
        <color rgb="FF000000"/>
      </left>
      <right style="medium">
        <color rgb="FF000000"/>
      </right>
      <top style="thin">
        <color rgb="FF000000"/>
      </top>
      <bottom/>
      <diagonal/>
    </border>
    <border>
      <left style="thin">
        <color rgb="FF000000"/>
      </left>
      <right/>
      <top/>
      <bottom style="dotted">
        <color rgb="FF000000"/>
      </bottom>
      <diagonal/>
    </border>
    <border>
      <left/>
      <right/>
      <top/>
      <bottom style="dotted">
        <color rgb="FF000000"/>
      </bottom>
      <diagonal/>
    </border>
    <border>
      <left/>
      <right/>
      <top/>
      <bottom style="dotted">
        <color rgb="FF000000"/>
      </bottom>
      <diagonal/>
    </border>
    <border>
      <left style="thin">
        <color rgb="FF000000"/>
      </left>
      <right/>
      <top style="dotted">
        <color rgb="FF000000"/>
      </top>
      <bottom style="dotted">
        <color rgb="FF000000"/>
      </bottom>
      <diagonal/>
    </border>
    <border>
      <left/>
      <right/>
      <top style="dotted">
        <color rgb="FF000000"/>
      </top>
      <bottom style="dotted">
        <color rgb="FF000000"/>
      </bottom>
      <diagonal/>
    </border>
    <border>
      <left/>
      <right style="thin">
        <color rgb="FF000000"/>
      </right>
      <top style="dotted">
        <color rgb="FF000000"/>
      </top>
      <bottom style="dotted">
        <color rgb="FF000000"/>
      </bottom>
      <diagonal/>
    </border>
    <border>
      <left style="medium">
        <color rgb="FF000000"/>
      </left>
      <right style="thin">
        <color rgb="FF000000"/>
      </right>
      <top/>
      <bottom style="medium">
        <color rgb="FF000000"/>
      </bottom>
      <diagonal/>
    </border>
    <border>
      <left style="thin">
        <color rgb="FF000000"/>
      </left>
      <right/>
      <top style="dotted">
        <color rgb="FF000000"/>
      </top>
      <bottom style="medium">
        <color rgb="FF000000"/>
      </bottom>
      <diagonal/>
    </border>
    <border>
      <left/>
      <right/>
      <top style="dotted">
        <color rgb="FF000000"/>
      </top>
      <bottom style="medium">
        <color rgb="FF000000"/>
      </bottom>
      <diagonal/>
    </border>
    <border>
      <left/>
      <right/>
      <top style="dotted">
        <color rgb="FF000000"/>
      </top>
      <bottom style="medium">
        <color rgb="FF000000"/>
      </bottom>
      <diagonal/>
    </border>
    <border>
      <left style="thin">
        <color rgb="FF000000"/>
      </left>
      <right/>
      <top/>
      <bottom style="medium">
        <color rgb="FF000000"/>
      </bottom>
      <diagonal/>
    </border>
    <border>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style="thin">
        <color rgb="FF000000"/>
      </right>
      <top style="medium">
        <color rgb="FF000000"/>
      </top>
      <bottom/>
      <diagonal/>
    </border>
    <border>
      <left style="thin">
        <color rgb="FF000000"/>
      </left>
      <right/>
      <top style="medium">
        <color rgb="FF000000"/>
      </top>
      <bottom style="dotted">
        <color rgb="FF000000"/>
      </bottom>
      <diagonal/>
    </border>
    <border>
      <left/>
      <right/>
      <top style="medium">
        <color rgb="FF000000"/>
      </top>
      <bottom style="dotted">
        <color rgb="FF000000"/>
      </bottom>
      <diagonal/>
    </border>
    <border>
      <left/>
      <right style="thin">
        <color rgb="FF000000"/>
      </right>
      <top style="medium">
        <color rgb="FF000000"/>
      </top>
      <bottom style="dotted">
        <color rgb="FF000000"/>
      </bottom>
      <diagonal/>
    </border>
    <border>
      <left style="thin">
        <color rgb="FF000000"/>
      </left>
      <right style="medium">
        <color rgb="FF000000"/>
      </right>
      <top style="medium">
        <color rgb="FF000000"/>
      </top>
      <bottom/>
      <diagonal/>
    </border>
    <border>
      <left/>
      <right style="thin">
        <color rgb="FF000000"/>
      </right>
      <top/>
      <bottom style="dotted">
        <color rgb="FF000000"/>
      </bottom>
      <diagonal/>
    </border>
    <border>
      <left/>
      <right/>
      <top style="medium">
        <color rgb="FF000000"/>
      </top>
      <bottom/>
      <diagonal/>
    </border>
    <border>
      <left/>
      <right/>
      <top style="medium">
        <color rgb="FF000000"/>
      </top>
      <bottom/>
      <diagonal/>
    </border>
    <border>
      <left/>
      <right/>
      <top/>
      <bottom style="thin">
        <color auto="1"/>
      </bottom>
      <diagonal/>
    </border>
    <border>
      <left style="thin">
        <color indexed="64"/>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indexed="64"/>
      </top>
      <bottom/>
      <diagonal/>
    </border>
    <border>
      <left style="thin">
        <color rgb="FF000000"/>
      </left>
      <right/>
      <top style="thin">
        <color indexed="64"/>
      </top>
      <bottom/>
      <diagonal/>
    </border>
    <border>
      <left style="thin">
        <color rgb="FF000000"/>
      </left>
      <right style="thin">
        <color rgb="FF000000"/>
      </right>
      <top style="thin">
        <color indexed="64"/>
      </top>
      <bottom/>
      <diagonal/>
    </border>
    <border>
      <left style="thin">
        <color rgb="FF000000"/>
      </left>
      <right style="thin">
        <color indexed="64"/>
      </right>
      <top style="thin">
        <color indexed="64"/>
      </top>
      <bottom/>
      <diagonal/>
    </border>
    <border>
      <left style="thin">
        <color rgb="FF000000"/>
      </left>
      <right style="thin">
        <color indexed="64"/>
      </right>
      <top/>
      <bottom style="thin">
        <color rgb="FF000000"/>
      </bottom>
      <diagonal/>
    </border>
    <border>
      <left style="thin">
        <color rgb="FF000000"/>
      </left>
      <right style="thin">
        <color indexed="64"/>
      </right>
      <top style="thin">
        <color rgb="FF000000"/>
      </top>
      <bottom/>
      <diagonal/>
    </border>
    <border>
      <left/>
      <right style="thin">
        <color rgb="FF000000"/>
      </right>
      <top/>
      <bottom style="thin">
        <color indexed="64"/>
      </bottom>
      <diagonal/>
    </border>
    <border>
      <left style="thin">
        <color rgb="FF000000"/>
      </left>
      <right/>
      <top/>
      <bottom style="thin">
        <color indexed="64"/>
      </bottom>
      <diagonal/>
    </border>
    <border>
      <left style="thin">
        <color rgb="FF000000"/>
      </left>
      <right style="thin">
        <color rgb="FF000000"/>
      </right>
      <top/>
      <bottom style="thin">
        <color indexed="64"/>
      </bottom>
      <diagonal/>
    </border>
    <border>
      <left style="thin">
        <color rgb="FF000000"/>
      </left>
      <right/>
      <top style="hair">
        <color rgb="FF000000"/>
      </top>
      <bottom style="thin">
        <color indexed="64"/>
      </bottom>
      <diagonal/>
    </border>
    <border>
      <left style="thin">
        <color rgb="FF000000"/>
      </left>
      <right style="thin">
        <color indexed="64"/>
      </right>
      <top/>
      <bottom style="thin">
        <color indexed="64"/>
      </bottom>
      <diagonal/>
    </border>
    <border>
      <left style="thin">
        <color rgb="FF000000"/>
      </left>
      <right style="medium">
        <color rgb="FF000000"/>
      </right>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diagonal/>
    </border>
    <border>
      <left style="thin">
        <color indexed="64"/>
      </left>
      <right/>
      <top style="thin">
        <color rgb="FF000000"/>
      </top>
      <bottom style="hair">
        <color rgb="FF000000"/>
      </bottom>
      <diagonal/>
    </border>
    <border>
      <left style="thin">
        <color indexed="64"/>
      </left>
      <right/>
      <top style="hair">
        <color rgb="FF000000"/>
      </top>
      <bottom style="thin">
        <color rgb="FF000000"/>
      </bottom>
      <diagonal/>
    </border>
    <border>
      <left style="thin">
        <color indexed="64"/>
      </left>
      <right/>
      <top style="hair">
        <color rgb="FF000000"/>
      </top>
      <bottom style="thin">
        <color indexed="64"/>
      </bottom>
      <diagonal/>
    </border>
    <border>
      <left/>
      <right style="thin">
        <color rgb="FF000000"/>
      </right>
      <top style="hair">
        <color rgb="FF000000"/>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rgb="FF000000"/>
      </top>
      <bottom style="hair">
        <color rgb="FF000000"/>
      </bottom>
      <diagonal/>
    </border>
    <border>
      <left style="thin">
        <color rgb="FF000000"/>
      </left>
      <right/>
      <top style="thin">
        <color indexed="64"/>
      </top>
      <bottom style="hair">
        <color rgb="FF000000"/>
      </bottom>
      <diagonal/>
    </border>
    <border>
      <left/>
      <right/>
      <top style="thin">
        <color indexed="64"/>
      </top>
      <bottom style="hair">
        <color rgb="FF000000"/>
      </bottom>
      <diagonal/>
    </border>
    <border>
      <left/>
      <right style="thin">
        <color indexed="64"/>
      </right>
      <top style="thin">
        <color indexed="64"/>
      </top>
      <bottom style="hair">
        <color rgb="FF000000"/>
      </bottom>
      <diagonal/>
    </border>
    <border>
      <left/>
      <right style="thin">
        <color rgb="FF000000"/>
      </right>
      <top style="thin">
        <color auto="1"/>
      </top>
      <bottom style="hair">
        <color rgb="FF000000"/>
      </bottom>
      <diagonal/>
    </border>
    <border>
      <left style="thin">
        <color indexed="64"/>
      </left>
      <right/>
      <top style="thin">
        <color rgb="FF000000"/>
      </top>
      <bottom/>
      <diagonal/>
    </border>
    <border>
      <left/>
      <right style="thin">
        <color indexed="64"/>
      </right>
      <top style="thin">
        <color rgb="FF000000"/>
      </top>
      <bottom/>
      <diagonal/>
    </border>
    <border>
      <left style="thin">
        <color indexed="64"/>
      </left>
      <right style="thin">
        <color rgb="FF000000"/>
      </right>
      <top style="thin">
        <color rgb="FF000000"/>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
      <left style="thin">
        <color indexed="64"/>
      </left>
      <right/>
      <top/>
      <bottom style="thin">
        <color rgb="FF000000"/>
      </bottom>
      <diagonal/>
    </border>
    <border>
      <left/>
      <right style="thin">
        <color indexed="64"/>
      </right>
      <top/>
      <bottom style="thin">
        <color rgb="FF000000"/>
      </bottom>
      <diagonal/>
    </border>
    <border>
      <left style="thin">
        <color indexed="64"/>
      </left>
      <right style="thin">
        <color rgb="FF000000"/>
      </right>
      <top/>
      <bottom style="thin">
        <color rgb="FF000000"/>
      </bottom>
      <diagonal/>
    </border>
    <border>
      <left style="thin">
        <color indexed="64"/>
      </left>
      <right style="thin">
        <color rgb="FF000000"/>
      </right>
      <top style="thin">
        <color rgb="FF000000"/>
      </top>
      <bottom/>
      <diagonal/>
    </border>
    <border>
      <left style="thin">
        <color indexed="64"/>
      </left>
      <right style="thin">
        <color indexed="64"/>
      </right>
      <top/>
      <bottom/>
      <diagonal/>
    </border>
    <border>
      <left style="thin">
        <color rgb="FF000000"/>
      </left>
      <right style="thin">
        <color indexed="64"/>
      </right>
      <top/>
      <bottom/>
      <diagonal/>
    </border>
    <border>
      <left style="thin">
        <color rgb="FF000000"/>
      </left>
      <right style="dotted">
        <color rgb="FF000000"/>
      </right>
      <top/>
      <bottom/>
      <diagonal/>
    </border>
    <border>
      <left style="dotted">
        <color rgb="FF000000"/>
      </left>
      <right style="thin">
        <color rgb="FF000000"/>
      </right>
      <top/>
      <bottom/>
      <diagonal/>
    </border>
    <border>
      <left style="medium">
        <color rgb="FF000000"/>
      </left>
      <right style="dotted">
        <color rgb="FF000000"/>
      </right>
      <top/>
      <bottom/>
      <diagonal/>
    </border>
    <border>
      <left style="dotted">
        <color rgb="FF000000"/>
      </left>
      <right style="medium">
        <color rgb="FF000000"/>
      </right>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dotted">
        <color rgb="FF000000"/>
      </left>
      <right/>
      <top style="dotted">
        <color auto="1"/>
      </top>
      <bottom/>
      <diagonal/>
    </border>
    <border>
      <left/>
      <right style="dotted">
        <color rgb="FF000000"/>
      </right>
      <top style="dotted">
        <color auto="1"/>
      </top>
      <bottom/>
      <diagonal/>
    </border>
    <border>
      <left/>
      <right style="dotted">
        <color rgb="FF000000"/>
      </right>
      <top/>
      <bottom style="dotted">
        <color auto="1"/>
      </bottom>
      <diagonal/>
    </border>
    <border>
      <left style="dotted">
        <color rgb="FF000000"/>
      </left>
      <right/>
      <top/>
      <bottom style="dotted">
        <color auto="1"/>
      </bottom>
      <diagonal/>
    </border>
    <border>
      <left/>
      <right/>
      <top style="medium">
        <color rgb="FF000000"/>
      </top>
      <bottom style="dotted">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right style="medium">
        <color auto="1"/>
      </right>
      <top style="medium">
        <color auto="1"/>
      </top>
      <bottom style="medium">
        <color auto="1"/>
      </bottom>
      <diagonal/>
    </border>
    <border>
      <left style="medium">
        <color auto="1"/>
      </left>
      <right style="thin">
        <color indexed="8"/>
      </right>
      <top style="medium">
        <color auto="1"/>
      </top>
      <bottom style="medium">
        <color auto="1"/>
      </bottom>
      <diagonal/>
    </border>
    <border>
      <left style="thin">
        <color indexed="8"/>
      </left>
      <right/>
      <top style="medium">
        <color auto="1"/>
      </top>
      <bottom style="medium">
        <color auto="1"/>
      </bottom>
      <diagonal/>
    </border>
    <border>
      <left style="thin">
        <color indexed="8"/>
      </left>
      <right style="medium">
        <color auto="1"/>
      </right>
      <top style="medium">
        <color auto="1"/>
      </top>
      <bottom style="medium">
        <color auto="1"/>
      </bottom>
      <diagonal/>
    </border>
    <border>
      <left style="medium">
        <color indexed="64"/>
      </left>
      <right/>
      <top/>
      <bottom/>
      <diagonal/>
    </border>
    <border>
      <left/>
      <right style="medium">
        <color indexed="64"/>
      </right>
      <top/>
      <bottom/>
      <diagonal/>
    </border>
    <border>
      <left style="thin">
        <color indexed="8"/>
      </left>
      <right style="thin">
        <color indexed="8"/>
      </right>
      <top/>
      <bottom/>
      <diagonal/>
    </border>
    <border>
      <left style="thin">
        <color indexed="8"/>
      </left>
      <right style="medium">
        <color auto="1"/>
      </right>
      <top/>
      <bottom/>
      <diagonal/>
    </border>
    <border>
      <left/>
      <right style="medium">
        <color auto="1"/>
      </right>
      <top style="hair">
        <color auto="1"/>
      </top>
      <bottom style="hair">
        <color auto="1"/>
      </bottom>
      <diagonal/>
    </border>
    <border>
      <left style="medium">
        <color auto="1"/>
      </left>
      <right/>
      <top style="hair">
        <color auto="1"/>
      </top>
      <bottom style="hair">
        <color auto="1"/>
      </bottom>
      <diagonal/>
    </border>
    <border>
      <left style="medium">
        <color auto="1"/>
      </left>
      <right style="thin">
        <color indexed="8"/>
      </right>
      <top style="hair">
        <color indexed="64"/>
      </top>
      <bottom style="hair">
        <color indexed="64"/>
      </bottom>
      <diagonal/>
    </border>
    <border>
      <left style="thin">
        <color indexed="8"/>
      </left>
      <right style="medium">
        <color indexed="64"/>
      </right>
      <top style="hair">
        <color indexed="64"/>
      </top>
      <bottom/>
      <diagonal/>
    </border>
    <border>
      <left style="thin">
        <color indexed="64"/>
      </left>
      <right style="medium">
        <color indexed="64"/>
      </right>
      <top style="hair">
        <color indexed="64"/>
      </top>
      <bottom/>
      <diagonal/>
    </border>
    <border>
      <left style="medium">
        <color auto="1"/>
      </left>
      <right style="thin">
        <color indexed="64"/>
      </right>
      <top style="hair">
        <color indexed="64"/>
      </top>
      <bottom style="hair">
        <color indexed="64"/>
      </bottom>
      <diagonal/>
    </border>
    <border>
      <left style="thin">
        <color indexed="64"/>
      </left>
      <right style="medium">
        <color indexed="64"/>
      </right>
      <top/>
      <bottom style="hair">
        <color indexed="64"/>
      </bottom>
      <diagonal/>
    </border>
    <border>
      <left style="thin">
        <color indexed="8"/>
      </left>
      <right style="medium">
        <color auto="1"/>
      </right>
      <top/>
      <bottom style="hair">
        <color indexed="64"/>
      </bottom>
      <diagonal/>
    </border>
    <border>
      <left style="thin">
        <color indexed="64"/>
      </left>
      <right style="medium">
        <color indexed="64"/>
      </right>
      <top/>
      <bottom/>
      <diagonal/>
    </border>
    <border>
      <left style="medium">
        <color indexed="64"/>
      </left>
      <right style="thin">
        <color indexed="8"/>
      </right>
      <top style="hair">
        <color rgb="FF000000"/>
      </top>
      <bottom/>
      <diagonal/>
    </border>
    <border>
      <left style="medium">
        <color auto="1"/>
      </left>
      <right style="thin">
        <color indexed="64"/>
      </right>
      <top style="hair">
        <color indexed="64"/>
      </top>
      <bottom/>
      <diagonal/>
    </border>
    <border>
      <left/>
      <right/>
      <top style="hair">
        <color auto="1"/>
      </top>
      <bottom style="hair">
        <color auto="1"/>
      </bottom>
      <diagonal/>
    </border>
    <border>
      <left/>
      <right/>
      <top/>
      <bottom style="hair">
        <color indexed="64"/>
      </bottom>
      <diagonal/>
    </border>
    <border>
      <left style="thin">
        <color auto="1"/>
      </left>
      <right style="thin">
        <color auto="1"/>
      </right>
      <top style="hair">
        <color auto="1"/>
      </top>
      <bottom style="hair">
        <color indexed="64"/>
      </bottom>
      <diagonal/>
    </border>
    <border>
      <left style="thin">
        <color auto="1"/>
      </left>
      <right style="medium">
        <color indexed="64"/>
      </right>
      <top style="hair">
        <color auto="1"/>
      </top>
      <bottom style="hair">
        <color indexed="64"/>
      </bottom>
      <diagonal/>
    </border>
    <border>
      <left style="medium">
        <color auto="1"/>
      </left>
      <right/>
      <top/>
      <bottom style="hair">
        <color auto="1"/>
      </bottom>
      <diagonal/>
    </border>
    <border>
      <left/>
      <right style="medium">
        <color indexed="64"/>
      </right>
      <top/>
      <bottom style="hair">
        <color indexed="64"/>
      </bottom>
      <diagonal/>
    </border>
    <border>
      <left style="medium">
        <color auto="1"/>
      </left>
      <right/>
      <top style="hair">
        <color auto="1"/>
      </top>
      <bottom/>
      <diagonal/>
    </border>
    <border>
      <left/>
      <right style="thin">
        <color indexed="64"/>
      </right>
      <top/>
      <bottom style="hair">
        <color auto="1"/>
      </bottom>
      <diagonal/>
    </border>
    <border>
      <left/>
      <right style="thin">
        <color auto="1"/>
      </right>
      <top style="hair">
        <color auto="1"/>
      </top>
      <bottom style="hair">
        <color indexed="64"/>
      </bottom>
      <diagonal/>
    </border>
    <border>
      <left style="medium">
        <color auto="1"/>
      </left>
      <right style="thin">
        <color auto="1"/>
      </right>
      <top/>
      <bottom style="hair">
        <color auto="1"/>
      </bottom>
      <diagonal/>
    </border>
    <border>
      <left/>
      <right style="medium">
        <color auto="1"/>
      </right>
      <top style="hair">
        <color auto="1"/>
      </top>
      <bottom/>
      <diagonal/>
    </border>
    <border>
      <left style="medium">
        <color auto="1"/>
      </left>
      <right style="thin">
        <color indexed="8"/>
      </right>
      <top style="hair">
        <color indexed="64"/>
      </top>
      <bottom/>
      <diagonal/>
    </border>
    <border>
      <left style="medium">
        <color auto="1"/>
      </left>
      <right style="thin">
        <color auto="1"/>
      </right>
      <top/>
      <bottom/>
      <diagonal/>
    </border>
    <border>
      <left style="medium">
        <color auto="1"/>
      </left>
      <right style="thin">
        <color indexed="8"/>
      </right>
      <top/>
      <bottom style="hair">
        <color indexed="64"/>
      </bottom>
      <diagonal/>
    </border>
    <border>
      <left style="thin">
        <color indexed="8"/>
      </left>
      <right style="medium">
        <color rgb="FF000000"/>
      </right>
      <top style="dotted">
        <color rgb="FF000000"/>
      </top>
      <bottom/>
      <diagonal/>
    </border>
    <border>
      <left style="thin">
        <color indexed="8"/>
      </left>
      <right style="medium">
        <color rgb="FF000000"/>
      </right>
      <top/>
      <bottom/>
      <diagonal/>
    </border>
    <border>
      <left style="thin">
        <color indexed="8"/>
      </left>
      <right style="medium">
        <color rgb="FF000000"/>
      </right>
      <top/>
      <bottom style="dotted">
        <color rgb="FF000000"/>
      </bottom>
      <diagonal/>
    </border>
    <border>
      <left/>
      <right/>
      <top style="hair">
        <color auto="1"/>
      </top>
      <bottom/>
      <diagonal/>
    </border>
    <border>
      <left style="thin">
        <color indexed="64"/>
      </left>
      <right style="thin">
        <color indexed="64"/>
      </right>
      <top style="hair">
        <color indexed="64"/>
      </top>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medium">
        <color auto="1"/>
      </left>
      <right style="thin">
        <color indexed="8"/>
      </right>
      <top style="hair">
        <color indexed="64"/>
      </top>
      <bottom style="medium">
        <color auto="1"/>
      </bottom>
      <diagonal/>
    </border>
    <border>
      <left style="thin">
        <color indexed="8"/>
      </left>
      <right style="medium">
        <color indexed="64"/>
      </right>
      <top style="hair">
        <color indexed="64"/>
      </top>
      <bottom style="medium">
        <color indexed="64"/>
      </bottom>
      <diagonal/>
    </border>
    <border>
      <left style="medium">
        <color indexed="64"/>
      </left>
      <right style="thin">
        <color indexed="8"/>
      </right>
      <top/>
      <bottom/>
      <diagonal/>
    </border>
    <border>
      <left style="thin">
        <color indexed="8"/>
      </left>
      <right style="thin">
        <color indexed="8"/>
      </right>
      <top style="hair">
        <color indexed="64"/>
      </top>
      <bottom style="hair">
        <color indexed="64"/>
      </bottom>
      <diagonal/>
    </border>
    <border>
      <left style="thin">
        <color indexed="8"/>
      </left>
      <right style="medium">
        <color indexed="64"/>
      </right>
      <top style="hair">
        <color indexed="64"/>
      </top>
      <bottom style="hair">
        <color indexed="64"/>
      </bottom>
      <diagonal/>
    </border>
    <border>
      <left style="thin">
        <color indexed="8"/>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bottom/>
      <diagonal/>
    </border>
    <border>
      <left style="medium">
        <color auto="1"/>
      </left>
      <right/>
      <top/>
      <bottom style="hair">
        <color auto="1"/>
      </bottom>
      <diagonal/>
    </border>
    <border>
      <left style="thin">
        <color auto="1"/>
      </left>
      <right/>
      <top/>
      <bottom/>
      <diagonal/>
    </border>
    <border>
      <left style="medium">
        <color auto="1"/>
      </left>
      <right style="thin">
        <color indexed="64"/>
      </right>
      <top style="hair">
        <color auto="1"/>
      </top>
      <bottom style="hair">
        <color indexed="8"/>
      </bottom>
      <diagonal/>
    </border>
    <border>
      <left style="medium">
        <color indexed="64"/>
      </left>
      <right style="thin">
        <color indexed="64"/>
      </right>
      <top style="hair">
        <color indexed="64"/>
      </top>
      <bottom style="hair">
        <color auto="1"/>
      </bottom>
      <diagonal/>
    </border>
    <border>
      <left style="thin">
        <color auto="1"/>
      </left>
      <right/>
      <top style="hair">
        <color auto="1"/>
      </top>
      <bottom/>
      <diagonal/>
    </border>
    <border>
      <left style="thin">
        <color auto="1"/>
      </left>
      <right/>
      <top/>
      <bottom style="hair">
        <color indexed="64"/>
      </bottom>
      <diagonal/>
    </border>
    <border>
      <left style="thin">
        <color indexed="64"/>
      </left>
      <right style="thin">
        <color auto="1"/>
      </right>
      <top/>
      <bottom style="medium">
        <color auto="1"/>
      </bottom>
      <diagonal/>
    </border>
    <border>
      <left style="thin">
        <color auto="1"/>
      </left>
      <right style="medium">
        <color auto="1"/>
      </right>
      <top style="hair">
        <color auto="1"/>
      </top>
      <bottom style="hair">
        <color auto="1"/>
      </bottom>
      <diagonal/>
    </border>
    <border>
      <left/>
      <right style="medium">
        <color auto="1"/>
      </right>
      <top style="hair">
        <color auto="1"/>
      </top>
      <bottom style="hair">
        <color auto="1"/>
      </bottom>
      <diagonal/>
    </border>
    <border>
      <left style="medium">
        <color auto="1"/>
      </left>
      <right/>
      <top style="hair">
        <color auto="1"/>
      </top>
      <bottom style="hair">
        <color auto="1"/>
      </bottom>
      <diagonal/>
    </border>
    <border>
      <left style="thin">
        <color indexed="8"/>
      </left>
      <right style="medium">
        <color auto="1"/>
      </right>
      <top/>
      <bottom style="hair">
        <color indexed="64"/>
      </bottom>
      <diagonal/>
    </border>
    <border>
      <left style="thin">
        <color indexed="64"/>
      </left>
      <right style="medium">
        <color indexed="64"/>
      </right>
      <top/>
      <bottom style="hair">
        <color indexed="64"/>
      </bottom>
      <diagonal/>
    </border>
    <border>
      <left/>
      <right/>
      <top/>
      <bottom style="hair">
        <color indexed="64"/>
      </bottom>
      <diagonal/>
    </border>
    <border>
      <left style="thin">
        <color auto="1"/>
      </left>
      <right style="medium">
        <color indexed="64"/>
      </right>
      <top style="hair">
        <color auto="1"/>
      </top>
      <bottom/>
      <diagonal/>
    </border>
    <border>
      <left style="thin">
        <color auto="1"/>
      </left>
      <right style="medium">
        <color indexed="64"/>
      </right>
      <top/>
      <bottom/>
      <diagonal/>
    </border>
    <border>
      <left style="thin">
        <color indexed="8"/>
      </left>
      <right style="medium">
        <color auto="1"/>
      </right>
      <top/>
      <bottom style="dotted">
        <color rgb="FF000000"/>
      </bottom>
      <diagonal/>
    </border>
    <border>
      <left style="medium">
        <color auto="1"/>
      </left>
      <right style="thin">
        <color indexed="8"/>
      </right>
      <top/>
      <bottom style="hair">
        <color rgb="FF000000"/>
      </bottom>
      <diagonal/>
    </border>
    <border>
      <left style="medium">
        <color auto="1"/>
      </left>
      <right/>
      <top style="medium">
        <color rgb="FF000000"/>
      </top>
      <bottom style="medium">
        <color auto="1"/>
      </bottom>
      <diagonal/>
    </border>
    <border>
      <left/>
      <right style="medium">
        <color auto="1"/>
      </right>
      <top style="medium">
        <color rgb="FF000000"/>
      </top>
      <bottom style="medium">
        <color auto="1"/>
      </bottom>
      <diagonal/>
    </border>
    <border>
      <left/>
      <right/>
      <top style="medium">
        <color rgb="FF000000"/>
      </top>
      <bottom style="medium">
        <color auto="1"/>
      </bottom>
      <diagonal/>
    </border>
    <border>
      <left style="medium">
        <color auto="1"/>
      </left>
      <right style="thin">
        <color auto="1"/>
      </right>
      <top style="hair">
        <color indexed="64"/>
      </top>
      <bottom/>
      <diagonal/>
    </border>
    <border>
      <left style="medium">
        <color indexed="64"/>
      </left>
      <right/>
      <top style="hair">
        <color rgb="FF000000"/>
      </top>
      <bottom/>
      <diagonal/>
    </border>
    <border>
      <left style="thin">
        <color indexed="64"/>
      </left>
      <right style="thin">
        <color indexed="64"/>
      </right>
      <top style="hair">
        <color indexed="64"/>
      </top>
      <bottom style="hair">
        <color auto="1"/>
      </bottom>
      <diagonal/>
    </border>
    <border>
      <left/>
      <right style="thin">
        <color auto="1"/>
      </right>
      <top style="hair">
        <color auto="1"/>
      </top>
      <bottom style="hair">
        <color indexed="64"/>
      </bottom>
      <diagonal/>
    </border>
    <border>
      <left style="medium">
        <color indexed="64"/>
      </left>
      <right style="thin">
        <color indexed="64"/>
      </right>
      <top style="hair">
        <color rgb="FF000000"/>
      </top>
      <bottom/>
      <diagonal/>
    </border>
  </borders>
  <cellStyleXfs count="3">
    <xf numFmtId="0" fontId="0" fillId="0" borderId="0"/>
    <xf numFmtId="0" fontId="61" fillId="0" borderId="56">
      <alignment vertical="center"/>
    </xf>
    <xf numFmtId="0" fontId="43" fillId="0" borderId="56">
      <alignment vertical="center"/>
    </xf>
  </cellStyleXfs>
  <cellXfs count="895">
    <xf numFmtId="0" fontId="0" fillId="0" borderId="0" xfId="0"/>
    <xf numFmtId="0" fontId="1" fillId="2" borderId="1" xfId="0" applyFont="1" applyFill="1" applyBorder="1" applyAlignment="1">
      <alignment horizontal="center" vertical="center"/>
    </xf>
    <xf numFmtId="0" fontId="2" fillId="2" borderId="1" xfId="0" applyFont="1" applyFill="1" applyBorder="1" applyAlignment="1">
      <alignment horizontal="left"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2" xfId="0" applyFont="1" applyFill="1" applyBorder="1" applyAlignment="1">
      <alignment horizontal="center" vertical="center" textRotation="255"/>
    </xf>
    <xf numFmtId="0" fontId="1" fillId="2" borderId="2" xfId="0" applyFont="1" applyFill="1" applyBorder="1" applyAlignment="1">
      <alignment horizontal="left" vertical="center"/>
    </xf>
    <xf numFmtId="0" fontId="1" fillId="2" borderId="2"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6" xfId="0" applyFont="1" applyFill="1" applyBorder="1" applyAlignment="1">
      <alignment horizontal="left" vertical="center"/>
    </xf>
    <xf numFmtId="0" fontId="1" fillId="2" borderId="3" xfId="0" applyFont="1" applyFill="1" applyBorder="1" applyAlignment="1">
      <alignment horizontal="left" vertical="center" wrapText="1"/>
    </xf>
    <xf numFmtId="0" fontId="3" fillId="2" borderId="7" xfId="0" applyFont="1" applyFill="1" applyBorder="1" applyAlignment="1">
      <alignment vertical="center" textRotation="255"/>
    </xf>
    <xf numFmtId="0" fontId="1" fillId="3" borderId="2" xfId="0" applyFont="1" applyFill="1" applyBorder="1" applyAlignment="1">
      <alignment horizontal="center" vertical="center"/>
    </xf>
    <xf numFmtId="0" fontId="1" fillId="3" borderId="2" xfId="0" applyFont="1" applyFill="1" applyBorder="1" applyAlignment="1">
      <alignment horizontal="left" vertical="center" wrapText="1"/>
    </xf>
    <xf numFmtId="0" fontId="1" fillId="3" borderId="2" xfId="0" applyFont="1" applyFill="1" applyBorder="1" applyAlignment="1">
      <alignment horizontal="center" vertical="center" wrapText="1"/>
    </xf>
    <xf numFmtId="0" fontId="4" fillId="2" borderId="1" xfId="0" applyFont="1" applyFill="1" applyBorder="1" applyAlignment="1">
      <alignment horizontal="left" vertical="center"/>
    </xf>
    <xf numFmtId="0" fontId="1" fillId="0" borderId="8" xfId="0" applyFont="1" applyBorder="1" applyAlignment="1">
      <alignment horizontal="center" vertical="center" shrinkToFit="1"/>
    </xf>
    <xf numFmtId="0" fontId="1" fillId="2" borderId="1" xfId="0" applyFont="1" applyFill="1" applyBorder="1"/>
    <xf numFmtId="0" fontId="1" fillId="0" borderId="10" xfId="0" applyFont="1" applyBorder="1" applyAlignment="1">
      <alignment horizontal="center" vertical="center" shrinkToFit="1"/>
    </xf>
    <xf numFmtId="0" fontId="1" fillId="0" borderId="13" xfId="0" applyFont="1" applyBorder="1" applyAlignment="1">
      <alignment horizontal="center" vertical="center" shrinkToFit="1"/>
    </xf>
    <xf numFmtId="0" fontId="1" fillId="0" borderId="16" xfId="0" applyFont="1" applyBorder="1" applyAlignment="1">
      <alignment horizontal="center" vertical="center" shrinkToFit="1"/>
    </xf>
    <xf numFmtId="0" fontId="1" fillId="0" borderId="18" xfId="0" applyFont="1" applyBorder="1" applyAlignment="1">
      <alignment horizontal="center" vertical="center" shrinkToFit="1"/>
    </xf>
    <xf numFmtId="0" fontId="1" fillId="2" borderId="1" xfId="0" applyFont="1" applyFill="1" applyBorder="1" applyAlignment="1">
      <alignment vertical="center"/>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10" fillId="2" borderId="1" xfId="0" applyFont="1" applyFill="1" applyBorder="1" applyAlignment="1">
      <alignment vertical="center" shrinkToFit="1"/>
    </xf>
    <xf numFmtId="0" fontId="10" fillId="2" borderId="1" xfId="0" applyFont="1" applyFill="1" applyBorder="1" applyAlignment="1">
      <alignment vertical="center"/>
    </xf>
    <xf numFmtId="0" fontId="20" fillId="2" borderId="1" xfId="0" applyFont="1" applyFill="1" applyBorder="1" applyAlignment="1">
      <alignment vertical="center"/>
    </xf>
    <xf numFmtId="0" fontId="20" fillId="6" borderId="1" xfId="0" applyFont="1" applyFill="1" applyBorder="1" applyAlignment="1">
      <alignment vertical="center"/>
    </xf>
    <xf numFmtId="0" fontId="20" fillId="0" borderId="0" xfId="0" applyFont="1" applyAlignment="1">
      <alignment vertical="center"/>
    </xf>
    <xf numFmtId="0" fontId="26" fillId="0" borderId="76" xfId="0" applyFont="1" applyBorder="1" applyAlignment="1">
      <alignment vertical="center"/>
    </xf>
    <xf numFmtId="0" fontId="20" fillId="0" borderId="25" xfId="0" applyFont="1" applyBorder="1" applyAlignment="1">
      <alignment horizontal="right" vertical="center"/>
    </xf>
    <xf numFmtId="0" fontId="20" fillId="0" borderId="76" xfId="0" applyFont="1" applyBorder="1" applyAlignment="1">
      <alignment vertical="center"/>
    </xf>
    <xf numFmtId="0" fontId="20" fillId="0" borderId="25" xfId="0" applyFont="1" applyBorder="1" applyAlignment="1">
      <alignment horizontal="center" vertical="center"/>
    </xf>
    <xf numFmtId="0" fontId="21" fillId="0" borderId="25" xfId="0" applyFont="1" applyBorder="1" applyAlignment="1">
      <alignment horizontal="center" vertical="center"/>
    </xf>
    <xf numFmtId="0" fontId="21" fillId="0" borderId="25" xfId="0" applyFont="1" applyBorder="1" applyAlignment="1">
      <alignment horizontal="center" vertical="center" wrapText="1"/>
    </xf>
    <xf numFmtId="0" fontId="20" fillId="0" borderId="77" xfId="0" applyFont="1" applyBorder="1" applyAlignment="1">
      <alignment horizontal="center" vertical="center"/>
    </xf>
    <xf numFmtId="0" fontId="20" fillId="0" borderId="78" xfId="0" applyFont="1" applyBorder="1" applyAlignment="1">
      <alignment horizontal="center" vertical="center"/>
    </xf>
    <xf numFmtId="0" fontId="20" fillId="0" borderId="79" xfId="0" applyFont="1" applyBorder="1" applyAlignment="1">
      <alignment horizontal="center" vertical="center"/>
    </xf>
    <xf numFmtId="0" fontId="20" fillId="0" borderId="76" xfId="0" applyFont="1" applyBorder="1" applyAlignment="1">
      <alignment horizontal="center" vertical="center"/>
    </xf>
    <xf numFmtId="0" fontId="24" fillId="0" borderId="10" xfId="0" applyFont="1" applyBorder="1" applyAlignment="1">
      <alignment horizontal="center" vertical="center"/>
    </xf>
    <xf numFmtId="0" fontId="24" fillId="0" borderId="25" xfId="0" applyFont="1" applyBorder="1" applyAlignment="1">
      <alignment horizontal="center" vertical="center"/>
    </xf>
    <xf numFmtId="0" fontId="24" fillId="0" borderId="80" xfId="0" applyFont="1" applyBorder="1" applyAlignment="1">
      <alignment horizontal="center" vertical="center"/>
    </xf>
    <xf numFmtId="0" fontId="24" fillId="0" borderId="16" xfId="0" applyFont="1" applyBorder="1" applyAlignment="1">
      <alignment horizontal="center" vertical="center"/>
    </xf>
    <xf numFmtId="0" fontId="24" fillId="0" borderId="81" xfId="0" applyFont="1" applyBorder="1" applyAlignment="1">
      <alignment horizontal="center" vertical="center"/>
    </xf>
    <xf numFmtId="0" fontId="24" fillId="0" borderId="82" xfId="0" applyFont="1" applyBorder="1" applyAlignment="1">
      <alignment horizontal="center" vertical="center"/>
    </xf>
    <xf numFmtId="0" fontId="26" fillId="0" borderId="83" xfId="0" applyFont="1" applyBorder="1" applyAlignment="1">
      <alignment vertical="center"/>
    </xf>
    <xf numFmtId="0" fontId="27" fillId="2" borderId="1" xfId="0" applyFont="1" applyFill="1" applyBorder="1" applyAlignment="1">
      <alignment horizontal="right" vertical="center"/>
    </xf>
    <xf numFmtId="0" fontId="26" fillId="2" borderId="1" xfId="0" applyFont="1" applyFill="1" applyBorder="1" applyAlignment="1">
      <alignment vertical="center"/>
    </xf>
    <xf numFmtId="0" fontId="22" fillId="2" borderId="66" xfId="0" applyFont="1" applyFill="1" applyBorder="1" applyAlignment="1">
      <alignment horizontal="center" vertical="center"/>
    </xf>
    <xf numFmtId="0" fontId="20" fillId="2" borderId="0" xfId="0" applyFont="1" applyFill="1" applyAlignment="1">
      <alignment vertical="center"/>
    </xf>
    <xf numFmtId="0" fontId="6" fillId="0" borderId="56" xfId="0" applyFont="1" applyBorder="1"/>
    <xf numFmtId="0" fontId="1" fillId="2" borderId="56" xfId="0" applyFont="1" applyFill="1" applyBorder="1"/>
    <xf numFmtId="0" fontId="6" fillId="0" borderId="75" xfId="0" applyFont="1" applyBorder="1"/>
    <xf numFmtId="0" fontId="10" fillId="2" borderId="56" xfId="0" applyFont="1" applyFill="1" applyBorder="1" applyAlignment="1">
      <alignment vertical="center" shrinkToFit="1"/>
    </xf>
    <xf numFmtId="0" fontId="10" fillId="2" borderId="56" xfId="0" applyFont="1" applyFill="1" applyBorder="1" applyAlignment="1">
      <alignment vertical="center"/>
    </xf>
    <xf numFmtId="0" fontId="10" fillId="2" borderId="48" xfId="0" applyFont="1" applyFill="1" applyBorder="1" applyAlignment="1">
      <alignment vertical="center" shrinkToFit="1"/>
    </xf>
    <xf numFmtId="0" fontId="10" fillId="2" borderId="14" xfId="0" applyFont="1" applyFill="1" applyBorder="1" applyAlignment="1">
      <alignment horizontal="center" vertical="center"/>
    </xf>
    <xf numFmtId="0" fontId="6" fillId="0" borderId="74" xfId="0" applyFont="1" applyBorder="1"/>
    <xf numFmtId="0" fontId="0" fillId="0" borderId="56" xfId="0" applyBorder="1"/>
    <xf numFmtId="0" fontId="10" fillId="2" borderId="51" xfId="0" applyFont="1" applyFill="1" applyBorder="1" applyAlignment="1">
      <alignment horizontal="center" vertical="center" shrinkToFit="1"/>
    </xf>
    <xf numFmtId="0" fontId="10" fillId="2" borderId="24" xfId="0" applyFont="1" applyFill="1" applyBorder="1" applyAlignment="1">
      <alignment horizontal="center" vertical="center"/>
    </xf>
    <xf numFmtId="0" fontId="10" fillId="2" borderId="40" xfId="0" applyFont="1" applyFill="1" applyBorder="1" applyAlignment="1">
      <alignment horizontal="center" vertical="center" shrinkToFit="1"/>
    </xf>
    <xf numFmtId="0" fontId="11" fillId="2" borderId="52" xfId="0" applyFont="1" applyFill="1" applyBorder="1" applyAlignment="1">
      <alignment horizontal="center" vertical="center" textRotation="255" shrinkToFit="1"/>
    </xf>
    <xf numFmtId="0" fontId="11" fillId="2" borderId="56" xfId="0" applyFont="1" applyFill="1" applyBorder="1" applyAlignment="1">
      <alignment horizontal="center" vertical="center" shrinkToFit="1"/>
    </xf>
    <xf numFmtId="0" fontId="10" fillId="2" borderId="74" xfId="0" applyFont="1" applyFill="1" applyBorder="1" applyAlignment="1">
      <alignment horizontal="center" vertical="center" shrinkToFit="1"/>
    </xf>
    <xf numFmtId="0" fontId="11" fillId="2" borderId="57" xfId="0" applyFont="1" applyFill="1" applyBorder="1" applyAlignment="1">
      <alignment horizontal="center" vertical="center" shrinkToFit="1"/>
    </xf>
    <xf numFmtId="0" fontId="10" fillId="2" borderId="20" xfId="0" applyFont="1" applyFill="1" applyBorder="1" applyAlignment="1">
      <alignment horizontal="left" vertical="center"/>
    </xf>
    <xf numFmtId="0" fontId="18" fillId="2" borderId="24" xfId="0" applyFont="1" applyFill="1" applyBorder="1" applyAlignment="1">
      <alignment horizontal="center" vertical="center" shrinkToFit="1"/>
    </xf>
    <xf numFmtId="0" fontId="0" fillId="0" borderId="0" xfId="0" applyAlignment="1">
      <alignment horizontal="center"/>
    </xf>
    <xf numFmtId="0" fontId="1" fillId="2" borderId="45" xfId="0" applyFont="1" applyFill="1" applyBorder="1"/>
    <xf numFmtId="56" fontId="1" fillId="0" borderId="14" xfId="0" applyNumberFormat="1" applyFont="1" applyBorder="1" applyAlignment="1">
      <alignment vertical="center" shrinkToFit="1"/>
    </xf>
    <xf numFmtId="177" fontId="1" fillId="0" borderId="19" xfId="0" applyNumberFormat="1" applyFont="1" applyBorder="1" applyAlignment="1">
      <alignment vertical="center" shrinkToFit="1"/>
    </xf>
    <xf numFmtId="0" fontId="1" fillId="2" borderId="47" xfId="0" applyFont="1" applyFill="1" applyBorder="1"/>
    <xf numFmtId="0" fontId="1" fillId="2" borderId="51" xfId="0" applyFont="1" applyFill="1" applyBorder="1"/>
    <xf numFmtId="0" fontId="1" fillId="2" borderId="48" xfId="0" applyFont="1" applyFill="1" applyBorder="1"/>
    <xf numFmtId="0" fontId="1" fillId="2" borderId="52" xfId="0" applyFont="1" applyFill="1" applyBorder="1"/>
    <xf numFmtId="0" fontId="1" fillId="2" borderId="57" xfId="0" applyFont="1" applyFill="1" applyBorder="1"/>
    <xf numFmtId="0" fontId="1" fillId="2" borderId="51" xfId="0" applyFont="1" applyFill="1" applyBorder="1" applyAlignment="1">
      <alignment vertical="center"/>
    </xf>
    <xf numFmtId="0" fontId="1" fillId="2" borderId="48" xfId="0" applyFont="1" applyFill="1" applyBorder="1" applyAlignment="1">
      <alignment vertical="center"/>
    </xf>
    <xf numFmtId="0" fontId="1" fillId="2" borderId="61" xfId="0" applyFont="1" applyFill="1" applyBorder="1"/>
    <xf numFmtId="0" fontId="1" fillId="2" borderId="32" xfId="0" applyFont="1" applyFill="1" applyBorder="1"/>
    <xf numFmtId="0" fontId="1" fillId="2" borderId="69" xfId="0" applyFont="1" applyFill="1" applyBorder="1"/>
    <xf numFmtId="0" fontId="1" fillId="2" borderId="71" xfId="0" applyFont="1" applyFill="1" applyBorder="1"/>
    <xf numFmtId="0" fontId="1" fillId="2" borderId="33" xfId="0" applyFont="1" applyFill="1" applyBorder="1"/>
    <xf numFmtId="0" fontId="1" fillId="2" borderId="35" xfId="0" applyFont="1" applyFill="1" applyBorder="1"/>
    <xf numFmtId="0" fontId="1" fillId="0" borderId="29" xfId="0" applyFont="1" applyBorder="1" applyAlignment="1">
      <alignment vertical="center" shrinkToFit="1"/>
    </xf>
    <xf numFmtId="0" fontId="1" fillId="0" borderId="30" xfId="0" applyFont="1" applyBorder="1" applyAlignment="1">
      <alignment vertical="center"/>
    </xf>
    <xf numFmtId="0" fontId="1" fillId="0" borderId="32" xfId="0" applyFont="1" applyBorder="1"/>
    <xf numFmtId="0" fontId="10" fillId="2" borderId="51" xfId="0" applyFont="1" applyFill="1" applyBorder="1" applyAlignment="1">
      <alignment horizontal="center" vertical="center"/>
    </xf>
    <xf numFmtId="0" fontId="10" fillId="2" borderId="74" xfId="0" applyFont="1" applyFill="1" applyBorder="1" applyAlignment="1">
      <alignment vertical="center" shrinkToFit="1"/>
    </xf>
    <xf numFmtId="0" fontId="11" fillId="2" borderId="52" xfId="0" applyFont="1" applyFill="1" applyBorder="1" applyAlignment="1">
      <alignment vertical="center" textRotation="255" shrinkToFit="1"/>
    </xf>
    <xf numFmtId="0" fontId="11" fillId="2" borderId="56" xfId="0" applyFont="1" applyFill="1" applyBorder="1" applyAlignment="1">
      <alignment vertical="center" shrinkToFit="1"/>
    </xf>
    <xf numFmtId="0" fontId="11" fillId="2" borderId="57" xfId="0" applyFont="1" applyFill="1" applyBorder="1" applyAlignment="1">
      <alignment vertical="center" shrinkToFit="1"/>
    </xf>
    <xf numFmtId="0" fontId="11" fillId="2" borderId="45" xfId="0" applyFont="1" applyFill="1" applyBorder="1" applyAlignment="1">
      <alignment vertical="center" textRotation="255" shrinkToFit="1"/>
    </xf>
    <xf numFmtId="0" fontId="11" fillId="2" borderId="73" xfId="0" applyFont="1" applyFill="1" applyBorder="1" applyAlignment="1">
      <alignment vertical="center" shrinkToFit="1"/>
    </xf>
    <xf numFmtId="0" fontId="10" fillId="2" borderId="110" xfId="0" applyFont="1" applyFill="1" applyBorder="1" applyAlignment="1">
      <alignment horizontal="center" vertical="center" shrinkToFit="1"/>
    </xf>
    <xf numFmtId="0" fontId="10" fillId="2" borderId="142" xfId="0" applyFont="1" applyFill="1" applyBorder="1" applyAlignment="1">
      <alignment vertical="center" shrinkToFit="1"/>
    </xf>
    <xf numFmtId="0" fontId="11" fillId="2" borderId="152" xfId="0" applyFont="1" applyFill="1" applyBorder="1" applyAlignment="1">
      <alignment vertical="center" textRotation="255" shrinkToFit="1"/>
    </xf>
    <xf numFmtId="0" fontId="11" fillId="2" borderId="136" xfId="0" applyFont="1" applyFill="1" applyBorder="1" applyAlignment="1">
      <alignment vertical="center" shrinkToFit="1"/>
    </xf>
    <xf numFmtId="0" fontId="11" fillId="2" borderId="151" xfId="0" applyFont="1" applyFill="1" applyBorder="1" applyAlignment="1">
      <alignment vertical="center" shrinkToFit="1"/>
    </xf>
    <xf numFmtId="0" fontId="10" fillId="0" borderId="48" xfId="0" applyFont="1" applyBorder="1" applyAlignment="1">
      <alignment vertical="center" shrinkToFit="1"/>
    </xf>
    <xf numFmtId="56" fontId="1" fillId="0" borderId="65" xfId="0" applyNumberFormat="1" applyFont="1" applyBorder="1" applyAlignment="1">
      <alignment vertical="center" shrinkToFit="1"/>
    </xf>
    <xf numFmtId="56" fontId="1" fillId="0" borderId="56" xfId="0" applyNumberFormat="1" applyFont="1" applyBorder="1" applyAlignment="1">
      <alignment vertical="center" shrinkToFit="1"/>
    </xf>
    <xf numFmtId="177" fontId="1" fillId="0" borderId="65" xfId="0" applyNumberFormat="1" applyFont="1" applyBorder="1" applyAlignment="1">
      <alignment vertical="center" shrinkToFit="1"/>
    </xf>
    <xf numFmtId="177" fontId="1" fillId="0" borderId="56" xfId="0" applyNumberFormat="1" applyFont="1" applyBorder="1" applyAlignment="1">
      <alignment vertical="center" shrinkToFit="1"/>
    </xf>
    <xf numFmtId="0" fontId="1" fillId="0" borderId="65" xfId="0" applyFont="1" applyBorder="1" applyAlignment="1">
      <alignment vertical="center" shrinkToFit="1"/>
    </xf>
    <xf numFmtId="0" fontId="1" fillId="0" borderId="56" xfId="0" applyFont="1" applyBorder="1" applyAlignment="1">
      <alignment vertical="center" shrinkToFit="1"/>
    </xf>
    <xf numFmtId="0" fontId="1" fillId="0" borderId="1" xfId="0" applyFont="1" applyBorder="1"/>
    <xf numFmtId="0" fontId="1" fillId="0" borderId="56" xfId="0" applyFont="1" applyBorder="1" applyAlignment="1">
      <alignment vertical="center"/>
    </xf>
    <xf numFmtId="0" fontId="1" fillId="0" borderId="56" xfId="0" applyFont="1" applyBorder="1"/>
    <xf numFmtId="0" fontId="1" fillId="0" borderId="138" xfId="0" applyFont="1" applyBorder="1" applyAlignment="1">
      <alignment horizontal="center" vertical="center"/>
    </xf>
    <xf numFmtId="0" fontId="0" fillId="0" borderId="56" xfId="0" applyBorder="1" applyAlignment="1">
      <alignment horizontal="center"/>
    </xf>
    <xf numFmtId="0" fontId="10" fillId="0" borderId="145" xfId="0" applyFont="1" applyBorder="1" applyAlignment="1">
      <alignment vertical="center" shrinkToFit="1"/>
    </xf>
    <xf numFmtId="0" fontId="1" fillId="0" borderId="51" xfId="0" applyFont="1" applyBorder="1"/>
    <xf numFmtId="0" fontId="1" fillId="0" borderId="74" xfId="0" applyFont="1" applyBorder="1"/>
    <xf numFmtId="0" fontId="1" fillId="0" borderId="52" xfId="0" applyFont="1" applyBorder="1"/>
    <xf numFmtId="0" fontId="1" fillId="0" borderId="45" xfId="0" applyFont="1" applyBorder="1" applyAlignment="1">
      <alignment vertical="center"/>
    </xf>
    <xf numFmtId="0" fontId="1" fillId="0" borderId="56" xfId="0" applyFont="1" applyBorder="1" applyAlignment="1">
      <alignment horizontal="center" vertical="center" shrinkToFit="1"/>
    </xf>
    <xf numFmtId="56" fontId="1" fillId="0" borderId="56" xfId="0" applyNumberFormat="1" applyFont="1" applyBorder="1" applyAlignment="1">
      <alignment horizontal="center" vertical="center" shrinkToFit="1"/>
    </xf>
    <xf numFmtId="177" fontId="1" fillId="0" borderId="56" xfId="0" applyNumberFormat="1" applyFont="1" applyBorder="1" applyAlignment="1">
      <alignment horizontal="center" vertical="center" shrinkToFit="1"/>
    </xf>
    <xf numFmtId="0" fontId="1" fillId="7" borderId="56" xfId="0" applyFont="1" applyFill="1" applyBorder="1" applyAlignment="1">
      <alignment horizontal="center" vertical="center" shrinkToFit="1"/>
    </xf>
    <xf numFmtId="56" fontId="1" fillId="7" borderId="56" xfId="0" applyNumberFormat="1" applyFont="1" applyFill="1" applyBorder="1" applyAlignment="1">
      <alignment horizontal="center" vertical="center" shrinkToFit="1"/>
    </xf>
    <xf numFmtId="0" fontId="1" fillId="8" borderId="56" xfId="0" applyFont="1" applyFill="1" applyBorder="1" applyAlignment="1">
      <alignment horizontal="center" vertical="center" shrinkToFit="1"/>
    </xf>
    <xf numFmtId="0" fontId="34" fillId="9" borderId="0" xfId="0" applyFont="1" applyFill="1" applyAlignment="1">
      <alignment horizontal="center"/>
    </xf>
    <xf numFmtId="0" fontId="44" fillId="9" borderId="0" xfId="0" applyFont="1" applyFill="1" applyAlignment="1">
      <alignment horizontal="center"/>
    </xf>
    <xf numFmtId="0" fontId="1" fillId="0" borderId="73" xfId="0" applyFont="1" applyBorder="1"/>
    <xf numFmtId="0" fontId="6" fillId="0" borderId="31" xfId="0" applyFont="1" applyBorder="1"/>
    <xf numFmtId="0" fontId="6" fillId="0" borderId="42" xfId="0" applyFont="1" applyBorder="1"/>
    <xf numFmtId="0" fontId="6" fillId="0" borderId="21" xfId="0" applyFont="1" applyBorder="1"/>
    <xf numFmtId="0" fontId="6" fillId="0" borderId="52" xfId="0" applyFont="1" applyBorder="1"/>
    <xf numFmtId="0" fontId="6" fillId="0" borderId="73" xfId="0" applyFont="1" applyBorder="1"/>
    <xf numFmtId="0" fontId="10" fillId="2" borderId="56" xfId="0" applyFont="1" applyFill="1" applyBorder="1" applyAlignment="1">
      <alignment horizontal="center" vertical="center" shrinkToFit="1"/>
    </xf>
    <xf numFmtId="0" fontId="10" fillId="2" borderId="33" xfId="0" applyFont="1" applyFill="1" applyBorder="1" applyAlignment="1">
      <alignment vertical="center"/>
    </xf>
    <xf numFmtId="0" fontId="0" fillId="0" borderId="52" xfId="0" applyBorder="1"/>
    <xf numFmtId="0" fontId="15" fillId="2" borderId="138" xfId="0" applyFont="1" applyFill="1" applyBorder="1" applyAlignment="1">
      <alignment horizontal="center" vertical="center"/>
    </xf>
    <xf numFmtId="0" fontId="10" fillId="2" borderId="167" xfId="0" applyFont="1" applyFill="1" applyBorder="1" applyAlignment="1">
      <alignment vertical="center"/>
    </xf>
    <xf numFmtId="0" fontId="6" fillId="0" borderId="167" xfId="0" applyFont="1" applyBorder="1"/>
    <xf numFmtId="0" fontId="15" fillId="2" borderId="89" xfId="0" applyFont="1" applyFill="1" applyBorder="1" applyAlignment="1">
      <alignment horizontal="center" vertical="center"/>
    </xf>
    <xf numFmtId="0" fontId="34" fillId="0" borderId="138" xfId="0" applyFont="1" applyBorder="1" applyAlignment="1">
      <alignment horizontal="center" vertical="center"/>
    </xf>
    <xf numFmtId="176" fontId="10" fillId="2" borderId="56" xfId="0" applyNumberFormat="1" applyFont="1" applyFill="1" applyBorder="1" applyAlignment="1">
      <alignment horizontal="center" vertical="center" shrinkToFit="1"/>
    </xf>
    <xf numFmtId="0" fontId="11" fillId="2" borderId="56" xfId="0" applyFont="1" applyFill="1" applyBorder="1" applyAlignment="1">
      <alignment horizontal="center" vertical="center" textRotation="255" shrinkToFit="1"/>
    </xf>
    <xf numFmtId="0" fontId="10" fillId="2" borderId="56" xfId="0" applyFont="1" applyFill="1" applyBorder="1" applyAlignment="1">
      <alignment horizontal="center" vertical="center"/>
    </xf>
    <xf numFmtId="0" fontId="18" fillId="2" borderId="51" xfId="0" applyFont="1" applyFill="1" applyBorder="1" applyAlignment="1">
      <alignment horizontal="center" vertical="center" shrinkToFit="1"/>
    </xf>
    <xf numFmtId="0" fontId="11" fillId="2" borderId="45" xfId="0" applyFont="1" applyFill="1" applyBorder="1" applyAlignment="1">
      <alignment horizontal="center" vertical="center" textRotation="255" shrinkToFit="1"/>
    </xf>
    <xf numFmtId="0" fontId="11" fillId="2" borderId="73" xfId="0" applyFont="1" applyFill="1" applyBorder="1" applyAlignment="1">
      <alignment horizontal="center" vertical="center" shrinkToFit="1"/>
    </xf>
    <xf numFmtId="0" fontId="11" fillId="2" borderId="47" xfId="0" applyFont="1" applyFill="1" applyBorder="1" applyAlignment="1">
      <alignment horizontal="center" vertical="center" shrinkToFit="1"/>
    </xf>
    <xf numFmtId="0" fontId="6" fillId="0" borderId="37" xfId="0" applyFont="1" applyBorder="1"/>
    <xf numFmtId="0" fontId="6" fillId="0" borderId="38" xfId="0" applyFont="1" applyBorder="1"/>
    <xf numFmtId="0" fontId="6" fillId="0" borderId="39" xfId="0" applyFont="1" applyBorder="1"/>
    <xf numFmtId="0" fontId="6" fillId="0" borderId="44" xfId="0" applyFont="1" applyBorder="1"/>
    <xf numFmtId="0" fontId="6" fillId="0" borderId="22" xfId="0" applyFont="1" applyBorder="1"/>
    <xf numFmtId="0" fontId="6" fillId="0" borderId="53" xfId="0" applyFont="1" applyBorder="1"/>
    <xf numFmtId="0" fontId="6" fillId="0" borderId="74" xfId="0" applyFont="1" applyBorder="1" applyProtection="1">
      <protection locked="0"/>
    </xf>
    <xf numFmtId="0" fontId="10" fillId="2" borderId="14" xfId="0" applyFont="1" applyFill="1" applyBorder="1" applyAlignment="1" applyProtection="1">
      <alignment horizontal="center" vertical="center"/>
      <protection locked="0"/>
    </xf>
    <xf numFmtId="0" fontId="10" fillId="2" borderId="51" xfId="0" applyFont="1" applyFill="1" applyBorder="1" applyAlignment="1" applyProtection="1">
      <alignment horizontal="center" vertical="center"/>
      <protection locked="0"/>
    </xf>
    <xf numFmtId="0" fontId="10" fillId="2" borderId="51" xfId="0" applyFont="1" applyFill="1" applyBorder="1" applyAlignment="1" applyProtection="1">
      <alignment horizontal="center" vertical="center" shrinkToFit="1"/>
      <protection locked="0"/>
    </xf>
    <xf numFmtId="0" fontId="10" fillId="2" borderId="40" xfId="0" applyFont="1" applyFill="1" applyBorder="1" applyAlignment="1" applyProtection="1">
      <alignment horizontal="center" vertical="center" shrinkToFit="1"/>
      <protection locked="0"/>
    </xf>
    <xf numFmtId="0" fontId="10" fillId="2" borderId="69" xfId="0" applyFont="1" applyFill="1" applyBorder="1" applyAlignment="1" applyProtection="1">
      <alignment horizontal="center" vertical="center" shrinkToFit="1"/>
      <protection locked="0"/>
    </xf>
    <xf numFmtId="0" fontId="10" fillId="2" borderId="56" xfId="0" applyFont="1" applyFill="1" applyBorder="1" applyAlignment="1" applyProtection="1">
      <alignment horizontal="center" vertical="center" shrinkToFit="1"/>
      <protection locked="0"/>
    </xf>
    <xf numFmtId="0" fontId="10" fillId="2" borderId="56" xfId="0" applyFont="1" applyFill="1" applyBorder="1" applyAlignment="1" applyProtection="1">
      <alignment vertical="center"/>
      <protection locked="0"/>
    </xf>
    <xf numFmtId="0" fontId="10" fillId="0" borderId="74" xfId="0" applyFont="1" applyBorder="1" applyAlignment="1">
      <alignment horizontal="center" vertical="center"/>
    </xf>
    <xf numFmtId="0" fontId="10" fillId="0" borderId="74" xfId="0" applyFont="1" applyBorder="1" applyAlignment="1">
      <alignment vertical="center"/>
    </xf>
    <xf numFmtId="0" fontId="10" fillId="0" borderId="56" xfId="0" applyFont="1" applyBorder="1" applyAlignment="1">
      <alignment vertical="center"/>
    </xf>
    <xf numFmtId="0" fontId="15" fillId="0" borderId="20" xfId="0" applyFont="1" applyBorder="1" applyAlignment="1">
      <alignment horizontal="left" vertical="top"/>
    </xf>
    <xf numFmtId="0" fontId="10" fillId="0" borderId="1" xfId="0" applyFont="1" applyBorder="1" applyAlignment="1">
      <alignment vertical="center"/>
    </xf>
    <xf numFmtId="0" fontId="10" fillId="0" borderId="20" xfId="0" applyFont="1" applyBorder="1" applyAlignment="1">
      <alignment horizontal="left" vertical="center"/>
    </xf>
    <xf numFmtId="179" fontId="40" fillId="0" borderId="0" xfId="0" applyNumberFormat="1" applyFont="1" applyAlignment="1">
      <alignment horizontal="center" vertical="center"/>
    </xf>
    <xf numFmtId="0" fontId="38" fillId="0" borderId="0" xfId="0" applyFont="1" applyAlignment="1">
      <alignment vertical="center"/>
    </xf>
    <xf numFmtId="0" fontId="38" fillId="0" borderId="0" xfId="0" applyFont="1" applyAlignment="1">
      <alignment horizontal="left" vertical="center"/>
    </xf>
    <xf numFmtId="0" fontId="40" fillId="0" borderId="136" xfId="0" applyFont="1" applyBorder="1" applyAlignment="1">
      <alignment horizontal="center" vertical="center"/>
    </xf>
    <xf numFmtId="0" fontId="38" fillId="0" borderId="0" xfId="0" applyFont="1" applyAlignment="1">
      <alignment horizontal="center" vertical="center"/>
    </xf>
    <xf numFmtId="0" fontId="10" fillId="0" borderId="1" xfId="0" applyFont="1" applyBorder="1" applyAlignment="1" applyProtection="1">
      <alignment vertical="center"/>
      <protection locked="0"/>
    </xf>
    <xf numFmtId="0" fontId="0" fillId="0" borderId="0" xfId="0" applyProtection="1">
      <protection locked="0"/>
    </xf>
    <xf numFmtId="0" fontId="38" fillId="0" borderId="0" xfId="0" applyFont="1" applyAlignment="1" applyProtection="1">
      <alignment vertical="center"/>
      <protection locked="0"/>
    </xf>
    <xf numFmtId="0" fontId="40" fillId="0" borderId="56" xfId="0" applyFont="1" applyBorder="1" applyAlignment="1">
      <alignment horizontal="center" vertical="center"/>
    </xf>
    <xf numFmtId="0" fontId="40" fillId="0" borderId="136" xfId="0" applyFont="1" applyBorder="1" applyAlignment="1" applyProtection="1">
      <alignment horizontal="center" vertical="center"/>
      <protection locked="0"/>
    </xf>
    <xf numFmtId="0" fontId="10" fillId="0" borderId="1" xfId="0" applyFont="1" applyBorder="1" applyAlignment="1">
      <alignment horizontal="center" vertical="center" shrinkToFit="1"/>
    </xf>
    <xf numFmtId="0" fontId="10" fillId="0" borderId="1" xfId="0" applyFont="1" applyBorder="1" applyAlignment="1">
      <alignment vertical="center" shrinkToFit="1"/>
    </xf>
    <xf numFmtId="0" fontId="16" fillId="0" borderId="56" xfId="0" applyFont="1" applyBorder="1" applyAlignment="1">
      <alignment horizontal="center" vertical="center" shrinkToFit="1"/>
    </xf>
    <xf numFmtId="0" fontId="15" fillId="0" borderId="56" xfId="0" applyFont="1" applyBorder="1" applyAlignment="1">
      <alignment horizontal="center"/>
    </xf>
    <xf numFmtId="0" fontId="15" fillId="0" borderId="1" xfId="0" applyFont="1" applyBorder="1" applyAlignment="1">
      <alignment vertical="top"/>
    </xf>
    <xf numFmtId="0" fontId="10" fillId="0" borderId="43" xfId="0" applyFont="1" applyBorder="1" applyAlignment="1">
      <alignment horizontal="center" vertical="center" shrinkToFit="1"/>
    </xf>
    <xf numFmtId="0" fontId="11" fillId="0" borderId="56" xfId="0" applyFont="1" applyBorder="1" applyAlignment="1">
      <alignment horizontal="center" vertical="center" textRotation="255" shrinkToFit="1"/>
    </xf>
    <xf numFmtId="0" fontId="10" fillId="0" borderId="75" xfId="0" applyFont="1" applyBorder="1" applyAlignment="1">
      <alignment horizontal="center" vertical="center" textRotation="255" shrinkToFit="1"/>
    </xf>
    <xf numFmtId="176" fontId="10" fillId="2" borderId="75" xfId="0" applyNumberFormat="1" applyFont="1" applyFill="1" applyBorder="1" applyAlignment="1">
      <alignment horizontal="center" vertical="center" shrinkToFit="1"/>
    </xf>
    <xf numFmtId="0" fontId="10" fillId="2" borderId="75" xfId="0" applyFont="1" applyFill="1" applyBorder="1" applyAlignment="1">
      <alignment horizontal="center" vertical="center" shrinkToFit="1"/>
    </xf>
    <xf numFmtId="0" fontId="11" fillId="2" borderId="75" xfId="0" applyFont="1" applyFill="1" applyBorder="1" applyAlignment="1">
      <alignment horizontal="center" vertical="center" textRotation="255" shrinkToFit="1"/>
    </xf>
    <xf numFmtId="0" fontId="11" fillId="2" borderId="75" xfId="0" applyFont="1" applyFill="1" applyBorder="1" applyAlignment="1">
      <alignment horizontal="center" vertical="center" shrinkToFit="1"/>
    </xf>
    <xf numFmtId="0" fontId="10" fillId="2" borderId="75" xfId="0" applyFont="1" applyFill="1" applyBorder="1" applyAlignment="1">
      <alignment horizontal="center" vertical="center"/>
    </xf>
    <xf numFmtId="0" fontId="0" fillId="0" borderId="75" xfId="0" applyBorder="1" applyAlignment="1">
      <alignment horizontal="center" vertical="center" shrinkToFit="1"/>
    </xf>
    <xf numFmtId="0" fontId="18" fillId="0" borderId="56" xfId="0" applyFont="1" applyBorder="1" applyAlignment="1">
      <alignment horizontal="center" vertical="center" wrapText="1" shrinkToFit="1"/>
    </xf>
    <xf numFmtId="0" fontId="38" fillId="2" borderId="1" xfId="0" applyFont="1" applyFill="1" applyBorder="1" applyAlignment="1">
      <alignment vertical="center"/>
    </xf>
    <xf numFmtId="0" fontId="38" fillId="0" borderId="0" xfId="0" applyFont="1"/>
    <xf numFmtId="0" fontId="38" fillId="2" borderId="56" xfId="0" applyFont="1" applyFill="1" applyBorder="1" applyAlignment="1">
      <alignment horizontal="center" vertical="center"/>
    </xf>
    <xf numFmtId="0" fontId="38" fillId="0" borderId="138" xfId="0" applyFont="1" applyBorder="1"/>
    <xf numFmtId="0" fontId="40" fillId="2" borderId="1" xfId="0" applyFont="1" applyFill="1" applyBorder="1" applyAlignment="1">
      <alignment vertical="center"/>
    </xf>
    <xf numFmtId="0" fontId="48" fillId="2" borderId="1" xfId="0" applyFont="1" applyFill="1" applyBorder="1" applyAlignment="1">
      <alignment vertical="center"/>
    </xf>
    <xf numFmtId="0" fontId="38" fillId="0" borderId="138" xfId="0" applyFont="1" applyBorder="1" applyAlignment="1">
      <alignment horizontal="center" vertical="center"/>
    </xf>
    <xf numFmtId="0" fontId="38" fillId="0" borderId="140" xfId="0" applyFont="1" applyBorder="1" applyAlignment="1">
      <alignment vertical="center"/>
    </xf>
    <xf numFmtId="0" fontId="38" fillId="0" borderId="141" xfId="0" applyFont="1" applyBorder="1" applyAlignment="1">
      <alignment vertical="center"/>
    </xf>
    <xf numFmtId="0" fontId="38" fillId="0" borderId="168" xfId="0" applyFont="1" applyBorder="1" applyAlignment="1">
      <alignment horizontal="center" vertical="center"/>
    </xf>
    <xf numFmtId="0" fontId="38" fillId="0" borderId="169" xfId="0" applyFont="1"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38" fillId="0" borderId="56" xfId="0" applyFont="1" applyBorder="1" applyAlignment="1">
      <alignment vertical="center"/>
    </xf>
    <xf numFmtId="0" fontId="38" fillId="0" borderId="187" xfId="0" applyFont="1" applyBorder="1" applyAlignment="1">
      <alignment vertical="center"/>
    </xf>
    <xf numFmtId="0" fontId="38" fillId="0" borderId="187" xfId="0" applyFont="1" applyBorder="1" applyAlignment="1">
      <alignment horizontal="center" vertical="center"/>
    </xf>
    <xf numFmtId="0" fontId="38" fillId="0" borderId="167" xfId="0" applyFont="1" applyBorder="1" applyAlignment="1">
      <alignment vertical="center"/>
    </xf>
    <xf numFmtId="0" fontId="0" fillId="0" borderId="166" xfId="0" applyBorder="1" applyAlignment="1">
      <alignment vertical="center"/>
    </xf>
    <xf numFmtId="0" fontId="38" fillId="2" borderId="1" xfId="0" quotePrefix="1" applyFont="1" applyFill="1" applyBorder="1" applyAlignment="1">
      <alignment vertical="center"/>
    </xf>
    <xf numFmtId="0" fontId="38" fillId="0" borderId="138" xfId="0" applyFont="1" applyBorder="1" applyAlignment="1">
      <alignment horizontal="center" vertical="center" wrapText="1"/>
    </xf>
    <xf numFmtId="58" fontId="44" fillId="0" borderId="0" xfId="0" applyNumberFormat="1" applyFont="1" applyAlignment="1">
      <alignment vertical="top"/>
    </xf>
    <xf numFmtId="0" fontId="5" fillId="4" borderId="9" xfId="0" applyFont="1" applyFill="1" applyBorder="1" applyAlignment="1" applyProtection="1">
      <alignment horizontal="center" vertical="center" shrinkToFit="1"/>
      <protection locked="0"/>
    </xf>
    <xf numFmtId="0" fontId="5" fillId="4" borderId="11" xfId="0" applyFont="1" applyFill="1" applyBorder="1" applyAlignment="1" applyProtection="1">
      <alignment horizontal="center" vertical="center" shrinkToFit="1"/>
      <protection locked="0"/>
    </xf>
    <xf numFmtId="0" fontId="8" fillId="4" borderId="12" xfId="0" applyFont="1" applyFill="1" applyBorder="1" applyAlignment="1" applyProtection="1">
      <alignment horizontal="center" vertical="center" shrinkToFit="1"/>
      <protection locked="0"/>
    </xf>
    <xf numFmtId="0" fontId="8" fillId="4" borderId="17" xfId="0" applyFont="1" applyFill="1" applyBorder="1" applyAlignment="1" applyProtection="1">
      <alignment horizontal="center" vertical="center" shrinkToFit="1"/>
      <protection locked="0"/>
    </xf>
    <xf numFmtId="0" fontId="1" fillId="4" borderId="14" xfId="0" applyFont="1" applyFill="1" applyBorder="1" applyAlignment="1" applyProtection="1">
      <alignment vertical="center" shrinkToFit="1"/>
      <protection locked="0"/>
    </xf>
    <xf numFmtId="0" fontId="46" fillId="2" borderId="1" xfId="0" applyFont="1" applyFill="1" applyBorder="1" applyAlignment="1">
      <alignment vertical="center" shrinkToFit="1"/>
    </xf>
    <xf numFmtId="0" fontId="38" fillId="0" borderId="138" xfId="0" applyFont="1" applyBorder="1" applyAlignment="1">
      <alignment horizontal="center" vertical="center" shrinkToFit="1"/>
    </xf>
    <xf numFmtId="0" fontId="38" fillId="0" borderId="0" xfId="0" applyFont="1" applyAlignment="1">
      <alignment vertical="center" shrinkToFit="1"/>
    </xf>
    <xf numFmtId="0" fontId="38" fillId="0" borderId="141" xfId="0" applyFont="1" applyBorder="1" applyAlignment="1">
      <alignment horizontal="center" vertical="center" shrinkToFit="1"/>
    </xf>
    <xf numFmtId="0" fontId="38" fillId="10" borderId="141" xfId="0" applyFont="1" applyFill="1" applyBorder="1" applyAlignment="1">
      <alignment vertical="center" shrinkToFit="1"/>
    </xf>
    <xf numFmtId="0" fontId="38" fillId="0" borderId="139" xfId="0" applyFont="1" applyBorder="1" applyAlignment="1">
      <alignment horizontal="center" vertical="center" shrinkToFit="1"/>
    </xf>
    <xf numFmtId="0" fontId="38" fillId="10" borderId="139" xfId="0" applyFont="1" applyFill="1" applyBorder="1" applyAlignment="1">
      <alignment vertical="center" shrinkToFit="1"/>
    </xf>
    <xf numFmtId="0" fontId="20" fillId="2" borderId="56" xfId="0" applyFont="1" applyFill="1" applyBorder="1" applyAlignment="1">
      <alignment vertical="center"/>
    </xf>
    <xf numFmtId="0" fontId="20" fillId="0" borderId="56" xfId="0" applyFont="1" applyBorder="1" applyAlignment="1">
      <alignment horizontal="right" vertical="center"/>
    </xf>
    <xf numFmtId="0" fontId="20" fillId="0" borderId="56" xfId="0" applyFont="1" applyBorder="1" applyAlignment="1">
      <alignment horizontal="center" vertical="center"/>
    </xf>
    <xf numFmtId="0" fontId="24" fillId="0" borderId="56" xfId="0" applyFont="1" applyBorder="1" applyAlignment="1">
      <alignment horizontal="center" vertical="center"/>
    </xf>
    <xf numFmtId="0" fontId="28" fillId="0" borderId="83" xfId="0" applyFont="1" applyBorder="1" applyAlignment="1">
      <alignment horizontal="center" vertical="center" shrinkToFit="1"/>
    </xf>
    <xf numFmtId="0" fontId="28" fillId="0" borderId="76" xfId="0" applyFont="1" applyBorder="1" applyAlignment="1">
      <alignment horizontal="center" vertical="center" shrinkToFit="1"/>
    </xf>
    <xf numFmtId="0" fontId="20" fillId="0" borderId="83" xfId="0" applyFont="1" applyBorder="1" applyAlignment="1">
      <alignment horizontal="right" vertical="center"/>
    </xf>
    <xf numFmtId="0" fontId="20" fillId="0" borderId="76" xfId="0" applyFont="1" applyBorder="1" applyAlignment="1">
      <alignment horizontal="right" vertical="center"/>
    </xf>
    <xf numFmtId="0" fontId="20" fillId="0" borderId="189" xfId="0" applyFont="1" applyBorder="1" applyAlignment="1">
      <alignment horizontal="right" vertical="center"/>
    </xf>
    <xf numFmtId="0" fontId="20" fillId="0" borderId="190" xfId="0" applyFont="1" applyBorder="1" applyAlignment="1">
      <alignment horizontal="right" vertical="center"/>
    </xf>
    <xf numFmtId="0" fontId="0" fillId="0" borderId="83" xfId="0" applyBorder="1"/>
    <xf numFmtId="0" fontId="0" fillId="0" borderId="76" xfId="0" applyBorder="1"/>
    <xf numFmtId="0" fontId="20" fillId="0" borderId="191" xfId="0" applyFont="1" applyBorder="1" applyAlignment="1">
      <alignment horizontal="center" vertical="center"/>
    </xf>
    <xf numFmtId="0" fontId="20" fillId="0" borderId="192" xfId="0" applyFont="1" applyBorder="1" applyAlignment="1">
      <alignment horizontal="center" vertical="center"/>
    </xf>
    <xf numFmtId="0" fontId="24" fillId="0" borderId="191" xfId="0" applyFont="1" applyBorder="1" applyAlignment="1">
      <alignment horizontal="center" vertical="center"/>
    </xf>
    <xf numFmtId="0" fontId="24" fillId="0" borderId="192" xfId="0" applyFont="1" applyBorder="1" applyAlignment="1">
      <alignment horizontal="center" vertical="center"/>
    </xf>
    <xf numFmtId="0" fontId="20" fillId="0" borderId="83" xfId="0" applyFont="1" applyBorder="1" applyAlignment="1">
      <alignment vertical="center"/>
    </xf>
    <xf numFmtId="0" fontId="20" fillId="0" borderId="83" xfId="0" applyFont="1" applyBorder="1" applyAlignment="1">
      <alignment horizontal="center" vertical="center"/>
    </xf>
    <xf numFmtId="0" fontId="24" fillId="0" borderId="83" xfId="0" applyFont="1" applyBorder="1" applyAlignment="1">
      <alignment horizontal="center" vertical="center"/>
    </xf>
    <xf numFmtId="0" fontId="24" fillId="0" borderId="76" xfId="0" applyFont="1" applyBorder="1" applyAlignment="1">
      <alignment horizontal="center" vertical="center"/>
    </xf>
    <xf numFmtId="0" fontId="29" fillId="0" borderId="1" xfId="0" applyFont="1" applyBorder="1" applyAlignment="1">
      <alignment horizontal="center" vertical="center"/>
    </xf>
    <xf numFmtId="0" fontId="30" fillId="0" borderId="1" xfId="0" applyFont="1" applyBorder="1" applyAlignment="1">
      <alignment horizontal="center" vertical="center"/>
    </xf>
    <xf numFmtId="0" fontId="26" fillId="0" borderId="1" xfId="0" applyFont="1" applyBorder="1" applyAlignment="1">
      <alignment vertical="center"/>
    </xf>
    <xf numFmtId="0" fontId="26" fillId="0" borderId="1" xfId="0" applyFont="1" applyBorder="1" applyAlignment="1">
      <alignment horizontal="right" vertical="center"/>
    </xf>
    <xf numFmtId="0" fontId="26" fillId="0" borderId="98" xfId="0" applyFont="1" applyBorder="1" applyAlignment="1">
      <alignment horizontal="center" vertical="center"/>
    </xf>
    <xf numFmtId="0" fontId="26" fillId="0" borderId="99" xfId="0" applyFont="1" applyBorder="1" applyAlignment="1">
      <alignment horizontal="center" vertical="center"/>
    </xf>
    <xf numFmtId="0" fontId="26" fillId="0" borderId="1" xfId="0" applyFont="1" applyBorder="1" applyAlignment="1">
      <alignment horizontal="center" vertical="center"/>
    </xf>
    <xf numFmtId="0" fontId="32" fillId="0" borderId="73" xfId="0" applyFont="1" applyBorder="1" applyAlignment="1">
      <alignment vertical="center"/>
    </xf>
    <xf numFmtId="0" fontId="20" fillId="0" borderId="56" xfId="0" applyFont="1" applyBorder="1" applyAlignment="1">
      <alignment vertical="center"/>
    </xf>
    <xf numFmtId="0" fontId="0" fillId="0" borderId="193" xfId="0" applyBorder="1"/>
    <xf numFmtId="0" fontId="20" fillId="0" borderId="194" xfId="0" applyFont="1" applyBorder="1" applyAlignment="1">
      <alignment vertical="center"/>
    </xf>
    <xf numFmtId="0" fontId="0" fillId="0" borderId="195" xfId="0" applyBorder="1"/>
    <xf numFmtId="0" fontId="0" fillId="0" borderId="196" xfId="0" applyBorder="1"/>
    <xf numFmtId="0" fontId="26" fillId="0" borderId="56" xfId="0" applyFont="1" applyBorder="1" applyAlignment="1">
      <alignment vertical="center"/>
    </xf>
    <xf numFmtId="0" fontId="0" fillId="0" borderId="197" xfId="0" applyBorder="1"/>
    <xf numFmtId="0" fontId="28" fillId="0" borderId="56" xfId="0" applyFont="1" applyBorder="1" applyAlignment="1">
      <alignment horizontal="center" vertical="top"/>
    </xf>
    <xf numFmtId="0" fontId="20" fillId="0" borderId="56" xfId="0" applyFont="1" applyBorder="1" applyAlignment="1">
      <alignment horizontal="center"/>
    </xf>
    <xf numFmtId="0" fontId="20" fillId="0" borderId="135" xfId="0" applyFont="1" applyBorder="1" applyAlignment="1">
      <alignment vertical="center"/>
    </xf>
    <xf numFmtId="0" fontId="28" fillId="0" borderId="56" xfId="0" applyFont="1" applyBorder="1" applyAlignment="1">
      <alignment horizontal="center" vertical="center"/>
    </xf>
    <xf numFmtId="0" fontId="26" fillId="0" borderId="56" xfId="0" applyFont="1" applyBorder="1" applyAlignment="1">
      <alignment horizontal="center" vertical="center"/>
    </xf>
    <xf numFmtId="0" fontId="0" fillId="0" borderId="198" xfId="0" applyBorder="1"/>
    <xf numFmtId="0" fontId="0" fillId="0" borderId="199" xfId="0" applyBorder="1"/>
    <xf numFmtId="0" fontId="0" fillId="0" borderId="200" xfId="0" applyBorder="1"/>
    <xf numFmtId="0" fontId="20" fillId="0" borderId="194" xfId="0" applyFont="1" applyBorder="1" applyAlignment="1">
      <alignment horizontal="center" vertical="center"/>
    </xf>
    <xf numFmtId="0" fontId="20" fillId="0" borderId="201" xfId="0" applyFont="1" applyBorder="1" applyAlignment="1">
      <alignment vertical="center"/>
    </xf>
    <xf numFmtId="0" fontId="20" fillId="0" borderId="202" xfId="0" applyFont="1" applyBorder="1" applyAlignment="1">
      <alignment vertical="center"/>
    </xf>
    <xf numFmtId="0" fontId="20" fillId="0" borderId="195" xfId="0" applyFont="1" applyBorder="1" applyAlignment="1">
      <alignment vertical="center"/>
    </xf>
    <xf numFmtId="0" fontId="20" fillId="0" borderId="193" xfId="0" applyFont="1" applyBorder="1" applyAlignment="1">
      <alignment vertical="center"/>
    </xf>
    <xf numFmtId="0" fontId="26" fillId="0" borderId="196" xfId="0" applyFont="1" applyBorder="1" applyAlignment="1">
      <alignment vertical="center"/>
    </xf>
    <xf numFmtId="0" fontId="26" fillId="0" borderId="197" xfId="0" applyFont="1" applyBorder="1" applyAlignment="1">
      <alignment vertical="center"/>
    </xf>
    <xf numFmtId="0" fontId="20" fillId="0" borderId="196" xfId="0" applyFont="1" applyBorder="1" applyAlignment="1">
      <alignment vertical="center"/>
    </xf>
    <xf numFmtId="0" fontId="20" fillId="0" borderId="197" xfId="0" applyFont="1" applyBorder="1" applyAlignment="1">
      <alignment horizontal="right" vertical="center"/>
    </xf>
    <xf numFmtId="0" fontId="20" fillId="0" borderId="196" xfId="0" applyFont="1" applyBorder="1" applyAlignment="1">
      <alignment horizontal="center" vertical="center"/>
    </xf>
    <xf numFmtId="0" fontId="20" fillId="0" borderId="197" xfId="0" applyFont="1" applyBorder="1" applyAlignment="1">
      <alignment horizontal="center" vertical="center"/>
    </xf>
    <xf numFmtId="0" fontId="20" fillId="0" borderId="197" xfId="0" applyFont="1" applyBorder="1" applyAlignment="1">
      <alignment vertical="center"/>
    </xf>
    <xf numFmtId="0" fontId="20" fillId="0" borderId="198" xfId="0" applyFont="1" applyBorder="1" applyAlignment="1">
      <alignment vertical="center"/>
    </xf>
    <xf numFmtId="0" fontId="20" fillId="0" borderId="199" xfId="0" applyFont="1" applyBorder="1" applyAlignment="1">
      <alignment vertical="center"/>
    </xf>
    <xf numFmtId="0" fontId="20" fillId="0" borderId="199" xfId="0" applyFont="1" applyBorder="1" applyAlignment="1">
      <alignment horizontal="center" vertical="center"/>
    </xf>
    <xf numFmtId="0" fontId="20" fillId="0" borderId="203" xfId="0" applyFont="1" applyBorder="1" applyAlignment="1">
      <alignment vertical="center"/>
    </xf>
    <xf numFmtId="0" fontId="20" fillId="0" borderId="204" xfId="0" applyFont="1" applyBorder="1" applyAlignment="1">
      <alignment vertical="center"/>
    </xf>
    <xf numFmtId="0" fontId="20" fillId="0" borderId="205" xfId="0" applyFont="1" applyBorder="1" applyAlignment="1">
      <alignment vertical="center"/>
    </xf>
    <xf numFmtId="0" fontId="20" fillId="0" borderId="200" xfId="0" applyFont="1" applyBorder="1" applyAlignment="1">
      <alignment vertical="center"/>
    </xf>
    <xf numFmtId="0" fontId="24" fillId="0" borderId="197" xfId="0" applyFont="1" applyBorder="1" applyAlignment="1">
      <alignment horizontal="center" vertical="center"/>
    </xf>
    <xf numFmtId="0" fontId="56" fillId="0" borderId="138" xfId="0" applyFont="1" applyBorder="1" applyAlignment="1">
      <alignment horizontal="center" vertical="center" shrinkToFit="1"/>
    </xf>
    <xf numFmtId="0" fontId="56" fillId="0" borderId="141" xfId="0" applyFont="1" applyBorder="1" applyAlignment="1">
      <alignment horizontal="center" vertical="center" shrinkToFit="1"/>
    </xf>
    <xf numFmtId="0" fontId="57" fillId="0" borderId="0" xfId="0" applyFont="1" applyAlignment="1">
      <alignment vertical="center"/>
    </xf>
    <xf numFmtId="0" fontId="58" fillId="0" borderId="0" xfId="0" applyFont="1" applyAlignment="1">
      <alignment horizontal="left" vertical="center" wrapText="1"/>
    </xf>
    <xf numFmtId="0" fontId="0" fillId="0" borderId="138" xfId="0" applyBorder="1" applyAlignment="1">
      <alignment horizontal="center" vertical="center"/>
    </xf>
    <xf numFmtId="0" fontId="0" fillId="0" borderId="168" xfId="0" applyBorder="1" applyAlignment="1">
      <alignment vertical="center"/>
    </xf>
    <xf numFmtId="0" fontId="0" fillId="0" borderId="169" xfId="0" applyBorder="1" applyAlignment="1">
      <alignment vertical="center"/>
    </xf>
    <xf numFmtId="0" fontId="0" fillId="0" borderId="170" xfId="0" applyBorder="1" applyAlignment="1">
      <alignment horizontal="left" vertical="center"/>
    </xf>
    <xf numFmtId="0" fontId="0" fillId="0" borderId="159" xfId="0" applyBorder="1" applyAlignment="1">
      <alignment horizontal="left" vertical="center"/>
    </xf>
    <xf numFmtId="0" fontId="0" fillId="0" borderId="168" xfId="0" applyBorder="1" applyAlignment="1">
      <alignment horizontal="left" vertical="center"/>
    </xf>
    <xf numFmtId="0" fontId="0" fillId="0" borderId="169" xfId="0" applyBorder="1" applyAlignment="1">
      <alignment horizontal="center" vertical="center"/>
    </xf>
    <xf numFmtId="0" fontId="0" fillId="0" borderId="169" xfId="0" applyBorder="1" applyAlignment="1">
      <alignment horizontal="left" vertical="center"/>
    </xf>
    <xf numFmtId="0" fontId="0" fillId="11" borderId="138" xfId="0" applyFill="1" applyBorder="1" applyAlignment="1">
      <alignment horizontal="center" vertical="center"/>
    </xf>
    <xf numFmtId="0" fontId="0" fillId="11" borderId="138" xfId="0" applyFill="1" applyBorder="1" applyAlignment="1">
      <alignment horizontal="center" vertical="center" shrinkToFit="1"/>
    </xf>
    <xf numFmtId="0" fontId="59" fillId="0" borderId="0" xfId="0" applyFont="1" applyAlignment="1">
      <alignment horizontal="center" vertical="center" shrinkToFit="1"/>
    </xf>
    <xf numFmtId="0" fontId="0" fillId="12" borderId="138" xfId="0" applyFill="1" applyBorder="1" applyAlignment="1">
      <alignment horizontal="center" vertical="center"/>
    </xf>
    <xf numFmtId="0" fontId="42" fillId="12" borderId="138" xfId="0" applyFont="1" applyFill="1" applyBorder="1" applyAlignment="1">
      <alignment horizontal="center" vertical="center" wrapText="1"/>
    </xf>
    <xf numFmtId="0" fontId="1" fillId="13" borderId="52" xfId="0" applyFont="1" applyFill="1" applyBorder="1" applyProtection="1">
      <protection locked="0"/>
    </xf>
    <xf numFmtId="0" fontId="1" fillId="13" borderId="45" xfId="0" applyFont="1" applyFill="1" applyBorder="1" applyProtection="1">
      <protection locked="0"/>
    </xf>
    <xf numFmtId="0" fontId="1" fillId="13" borderId="51" xfId="0" applyFont="1" applyFill="1" applyBorder="1" applyAlignment="1" applyProtection="1">
      <alignment vertical="center"/>
      <protection locked="0"/>
    </xf>
    <xf numFmtId="0" fontId="1" fillId="13" borderId="51" xfId="0" applyFont="1" applyFill="1" applyBorder="1" applyProtection="1">
      <protection locked="0"/>
    </xf>
    <xf numFmtId="0" fontId="10" fillId="13" borderId="51" xfId="0" applyFont="1" applyFill="1" applyBorder="1" applyAlignment="1" applyProtection="1">
      <alignment vertical="center" shrinkToFit="1"/>
      <protection locked="0"/>
    </xf>
    <xf numFmtId="0" fontId="10" fillId="13" borderId="40" xfId="0" applyFont="1" applyFill="1" applyBorder="1" applyAlignment="1" applyProtection="1">
      <alignment vertical="center" shrinkToFit="1"/>
      <protection locked="0"/>
    </xf>
    <xf numFmtId="0" fontId="10" fillId="13" borderId="69" xfId="0" applyFont="1" applyFill="1" applyBorder="1" applyAlignment="1" applyProtection="1">
      <alignment vertical="center" shrinkToFit="1"/>
      <protection locked="0"/>
    </xf>
    <xf numFmtId="0" fontId="10" fillId="13" borderId="146" xfId="0" applyFont="1" applyFill="1" applyBorder="1" applyAlignment="1" applyProtection="1">
      <alignment vertical="center" shrinkToFit="1"/>
      <protection locked="0"/>
    </xf>
    <xf numFmtId="0" fontId="10" fillId="13" borderId="154" xfId="0" applyFont="1" applyFill="1" applyBorder="1" applyAlignment="1" applyProtection="1">
      <alignment vertical="center" shrinkToFit="1"/>
      <protection locked="0"/>
    </xf>
    <xf numFmtId="0" fontId="11" fillId="13" borderId="56" xfId="0" applyFont="1" applyFill="1" applyBorder="1" applyAlignment="1" applyProtection="1">
      <alignment vertical="center" shrinkToFit="1"/>
      <protection locked="0"/>
    </xf>
    <xf numFmtId="0" fontId="11" fillId="13" borderId="73" xfId="0" applyFont="1" applyFill="1" applyBorder="1" applyAlignment="1" applyProtection="1">
      <alignment vertical="center" shrinkToFit="1"/>
      <protection locked="0"/>
    </xf>
    <xf numFmtId="0" fontId="11" fillId="13" borderId="136" xfId="0" applyFont="1" applyFill="1" applyBorder="1" applyAlignment="1" applyProtection="1">
      <alignment vertical="center" shrinkToFit="1"/>
      <protection locked="0"/>
    </xf>
    <xf numFmtId="0" fontId="1" fillId="13" borderId="138" xfId="0" applyFont="1" applyFill="1" applyBorder="1" applyAlignment="1" applyProtection="1">
      <alignment vertical="center"/>
      <protection locked="0"/>
    </xf>
    <xf numFmtId="178" fontId="0" fillId="14" borderId="138" xfId="0" applyNumberFormat="1" applyFill="1" applyBorder="1" applyAlignment="1" applyProtection="1">
      <alignment horizontal="left" vertical="center"/>
      <protection locked="0"/>
    </xf>
    <xf numFmtId="0" fontId="62" fillId="15" borderId="0" xfId="0" applyFont="1" applyFill="1" applyAlignment="1">
      <alignment vertical="center"/>
    </xf>
    <xf numFmtId="0" fontId="63" fillId="15" borderId="206" xfId="1" applyFont="1" applyFill="1" applyBorder="1">
      <alignment vertical="center"/>
    </xf>
    <xf numFmtId="0" fontId="63" fillId="15" borderId="207" xfId="1" applyFont="1" applyFill="1" applyBorder="1">
      <alignment vertical="center"/>
    </xf>
    <xf numFmtId="0" fontId="64" fillId="15" borderId="208" xfId="1" applyFont="1" applyFill="1" applyBorder="1" applyAlignment="1">
      <alignment horizontal="center" vertical="center"/>
    </xf>
    <xf numFmtId="0" fontId="63" fillId="15" borderId="209" xfId="1" applyFont="1" applyFill="1" applyBorder="1">
      <alignment vertical="center"/>
    </xf>
    <xf numFmtId="0" fontId="63" fillId="15" borderId="210" xfId="1" applyFont="1" applyFill="1" applyBorder="1">
      <alignment vertical="center"/>
    </xf>
    <xf numFmtId="0" fontId="64" fillId="15" borderId="212" xfId="1" applyFont="1" applyFill="1" applyBorder="1" applyAlignment="1">
      <alignment horizontal="center" vertical="center"/>
    </xf>
    <xf numFmtId="0" fontId="64" fillId="15" borderId="213" xfId="1" applyFont="1" applyFill="1" applyBorder="1" applyAlignment="1">
      <alignment horizontal="center" vertical="center"/>
    </xf>
    <xf numFmtId="0" fontId="64" fillId="15" borderId="214" xfId="1" applyFont="1" applyFill="1" applyBorder="1" applyAlignment="1">
      <alignment horizontal="center" vertical="center"/>
    </xf>
    <xf numFmtId="0" fontId="65" fillId="15" borderId="207" xfId="1" applyFont="1" applyFill="1" applyBorder="1">
      <alignment vertical="center"/>
    </xf>
    <xf numFmtId="0" fontId="66" fillId="15" borderId="215" xfId="1" applyFont="1" applyFill="1" applyBorder="1">
      <alignment vertical="center"/>
    </xf>
    <xf numFmtId="0" fontId="67" fillId="15" borderId="216" xfId="1" applyFont="1" applyFill="1" applyBorder="1">
      <alignment vertical="center"/>
    </xf>
    <xf numFmtId="0" fontId="67" fillId="15" borderId="215" xfId="1" applyFont="1" applyFill="1" applyBorder="1">
      <alignment vertical="center"/>
    </xf>
    <xf numFmtId="0" fontId="67" fillId="15" borderId="217" xfId="1" applyFont="1" applyFill="1" applyBorder="1">
      <alignment vertical="center"/>
    </xf>
    <xf numFmtId="0" fontId="67" fillId="15" borderId="218" xfId="1" applyFont="1" applyFill="1" applyBorder="1">
      <alignment vertical="center"/>
    </xf>
    <xf numFmtId="0" fontId="67" fillId="15" borderId="218" xfId="1" applyFont="1" applyFill="1" applyBorder="1" applyAlignment="1">
      <alignment horizontal="center" vertical="center"/>
    </xf>
    <xf numFmtId="20" fontId="64" fillId="15" borderId="215" xfId="1" applyNumberFormat="1" applyFont="1" applyFill="1" applyBorder="1" applyAlignment="1">
      <alignment horizontal="center" vertical="center"/>
    </xf>
    <xf numFmtId="0" fontId="65" fillId="15" borderId="219" xfId="1" applyFont="1" applyFill="1" applyBorder="1">
      <alignment vertical="center"/>
    </xf>
    <xf numFmtId="0" fontId="66" fillId="15" borderId="220" xfId="1" applyFont="1" applyFill="1" applyBorder="1">
      <alignment vertical="center"/>
    </xf>
    <xf numFmtId="0" fontId="67" fillId="15" borderId="219" xfId="1" applyFont="1" applyFill="1" applyBorder="1">
      <alignment vertical="center"/>
    </xf>
    <xf numFmtId="0" fontId="67" fillId="15" borderId="220" xfId="1" applyFont="1" applyFill="1" applyBorder="1">
      <alignment vertical="center"/>
    </xf>
    <xf numFmtId="0" fontId="67" fillId="15" borderId="221" xfId="1" applyFont="1" applyFill="1" applyBorder="1">
      <alignment vertical="center"/>
    </xf>
    <xf numFmtId="0" fontId="64" fillId="15" borderId="215" xfId="1" applyFont="1" applyFill="1" applyBorder="1">
      <alignment vertical="center"/>
    </xf>
    <xf numFmtId="0" fontId="67" fillId="15" borderId="220" xfId="1" applyFont="1" applyFill="1" applyBorder="1" applyAlignment="1">
      <alignment horizontal="center" vertical="top"/>
    </xf>
    <xf numFmtId="0" fontId="68" fillId="15" borderId="224" xfId="0" applyFont="1" applyFill="1" applyBorder="1" applyAlignment="1">
      <alignment horizontal="center" vertical="center"/>
    </xf>
    <xf numFmtId="0" fontId="62" fillId="15" borderId="225" xfId="0" applyFont="1" applyFill="1" applyBorder="1" applyAlignment="1">
      <alignment vertical="center"/>
    </xf>
    <xf numFmtId="20" fontId="64" fillId="15" borderId="215" xfId="1" applyNumberFormat="1" applyFont="1" applyFill="1" applyBorder="1">
      <alignment vertical="center"/>
    </xf>
    <xf numFmtId="0" fontId="66" fillId="15" borderId="220" xfId="1" applyFont="1" applyFill="1" applyBorder="1" applyAlignment="1">
      <alignment horizontal="center" vertical="center"/>
    </xf>
    <xf numFmtId="0" fontId="66" fillId="15" borderId="219" xfId="1" applyFont="1" applyFill="1" applyBorder="1" applyAlignment="1">
      <alignment horizontal="center" vertical="center"/>
    </xf>
    <xf numFmtId="0" fontId="67" fillId="15" borderId="220" xfId="1" applyFont="1" applyFill="1" applyBorder="1" applyAlignment="1">
      <alignment horizontal="center" vertical="center"/>
    </xf>
    <xf numFmtId="0" fontId="67" fillId="15" borderId="219" xfId="1" applyFont="1" applyFill="1" applyBorder="1" applyAlignment="1">
      <alignment horizontal="center" vertical="center"/>
    </xf>
    <xf numFmtId="0" fontId="66" fillId="15" borderId="230" xfId="1" applyFont="1" applyFill="1" applyBorder="1">
      <alignment vertical="center"/>
    </xf>
    <xf numFmtId="0" fontId="66" fillId="15" borderId="230" xfId="1" applyFont="1" applyFill="1" applyBorder="1" applyAlignment="1">
      <alignment horizontal="center" vertical="center"/>
    </xf>
    <xf numFmtId="0" fontId="68" fillId="15" borderId="225" xfId="0" applyFont="1" applyFill="1" applyBorder="1" applyAlignment="1">
      <alignment horizontal="center" vertical="center"/>
    </xf>
    <xf numFmtId="0" fontId="71" fillId="15" borderId="232" xfId="1" applyFont="1" applyFill="1" applyBorder="1">
      <alignment vertical="center"/>
    </xf>
    <xf numFmtId="0" fontId="67" fillId="15" borderId="231" xfId="1" applyFont="1" applyFill="1" applyBorder="1">
      <alignment vertical="center"/>
    </xf>
    <xf numFmtId="0" fontId="67" fillId="15" borderId="225" xfId="1" applyFont="1" applyFill="1" applyBorder="1">
      <alignment vertical="center"/>
    </xf>
    <xf numFmtId="0" fontId="72" fillId="15" borderId="237" xfId="1" applyFont="1" applyFill="1" applyBorder="1" applyAlignment="1">
      <alignment vertical="center" wrapText="1"/>
    </xf>
    <xf numFmtId="0" fontId="72" fillId="15" borderId="235" xfId="1" applyFont="1" applyFill="1" applyBorder="1" applyAlignment="1">
      <alignment vertical="center" wrapText="1"/>
    </xf>
    <xf numFmtId="0" fontId="66" fillId="15" borderId="238" xfId="1" applyFont="1" applyFill="1" applyBorder="1">
      <alignment vertical="center"/>
    </xf>
    <xf numFmtId="0" fontId="66" fillId="15" borderId="219" xfId="1" applyFont="1" applyFill="1" applyBorder="1">
      <alignment vertical="center"/>
    </xf>
    <xf numFmtId="0" fontId="67" fillId="15" borderId="236" xfId="1" applyFont="1" applyFill="1" applyBorder="1">
      <alignment vertical="center"/>
    </xf>
    <xf numFmtId="0" fontId="67" fillId="15" borderId="240" xfId="1" applyFont="1" applyFill="1" applyBorder="1">
      <alignment vertical="center"/>
    </xf>
    <xf numFmtId="0" fontId="62" fillId="15" borderId="220" xfId="0" applyFont="1" applyFill="1" applyBorder="1" applyAlignment="1">
      <alignment vertical="center"/>
    </xf>
    <xf numFmtId="0" fontId="62" fillId="15" borderId="219" xfId="0" applyFont="1" applyFill="1" applyBorder="1" applyAlignment="1">
      <alignment vertical="center"/>
    </xf>
    <xf numFmtId="0" fontId="62" fillId="15" borderId="233" xfId="0" applyFont="1" applyFill="1" applyBorder="1" applyAlignment="1">
      <alignment vertical="center"/>
    </xf>
    <xf numFmtId="0" fontId="67" fillId="15" borderId="230" xfId="1" applyFont="1" applyFill="1" applyBorder="1">
      <alignment vertical="center"/>
    </xf>
    <xf numFmtId="0" fontId="67" fillId="15" borderId="220" xfId="1" applyFont="1" applyFill="1" applyBorder="1" applyAlignment="1">
      <alignment vertical="center" wrapText="1"/>
    </xf>
    <xf numFmtId="0" fontId="67" fillId="15" borderId="219" xfId="1" applyFont="1" applyFill="1" applyBorder="1" applyAlignment="1">
      <alignment vertical="center" wrapText="1"/>
    </xf>
    <xf numFmtId="0" fontId="72" fillId="15" borderId="225" xfId="1" applyFont="1" applyFill="1" applyBorder="1" applyAlignment="1">
      <alignment vertical="center" wrapText="1"/>
    </xf>
    <xf numFmtId="0" fontId="67" fillId="15" borderId="237" xfId="1" applyFont="1" applyFill="1" applyBorder="1" applyAlignment="1">
      <alignment horizontal="center" vertical="center" wrapText="1"/>
    </xf>
    <xf numFmtId="0" fontId="67" fillId="15" borderId="241" xfId="1" applyFont="1" applyFill="1" applyBorder="1" applyAlignment="1">
      <alignment vertical="center" wrapText="1"/>
    </xf>
    <xf numFmtId="0" fontId="67" fillId="15" borderId="221" xfId="1" applyFont="1" applyFill="1" applyBorder="1" applyAlignment="1">
      <alignment vertical="center" wrapText="1"/>
    </xf>
    <xf numFmtId="0" fontId="66" fillId="15" borderId="240" xfId="1" applyFont="1" applyFill="1" applyBorder="1" applyAlignment="1">
      <alignment horizontal="center" vertical="center"/>
    </xf>
    <xf numFmtId="0" fontId="62" fillId="15" borderId="238" xfId="0" applyFont="1" applyFill="1" applyBorder="1" applyAlignment="1">
      <alignment vertical="center"/>
    </xf>
    <xf numFmtId="0" fontId="73" fillId="15" borderId="219" xfId="1" applyFont="1" applyFill="1" applyBorder="1" applyAlignment="1">
      <alignment horizontal="center" vertical="center"/>
    </xf>
    <xf numFmtId="0" fontId="66" fillId="15" borderId="226" xfId="1" applyFont="1" applyFill="1" applyBorder="1">
      <alignment vertical="center"/>
    </xf>
    <xf numFmtId="0" fontId="67" fillId="15" borderId="224" xfId="1" applyFont="1" applyFill="1" applyBorder="1" applyAlignment="1">
      <alignment vertical="center" wrapText="1"/>
    </xf>
    <xf numFmtId="0" fontId="66" fillId="15" borderId="221" xfId="1" applyFont="1" applyFill="1" applyBorder="1">
      <alignment vertical="center"/>
    </xf>
    <xf numFmtId="0" fontId="65" fillId="15" borderId="215" xfId="1" applyFont="1" applyFill="1" applyBorder="1">
      <alignment vertical="center"/>
    </xf>
    <xf numFmtId="0" fontId="67" fillId="15" borderId="234" xfId="1" applyFont="1" applyFill="1" applyBorder="1" applyAlignment="1">
      <alignment vertical="center" wrapText="1"/>
    </xf>
    <xf numFmtId="0" fontId="66" fillId="15" borderId="221" xfId="1" applyFont="1" applyFill="1" applyBorder="1" applyAlignment="1">
      <alignment horizontal="center" vertical="center" wrapText="1"/>
    </xf>
    <xf numFmtId="0" fontId="63" fillId="15" borderId="219" xfId="1" applyFont="1" applyFill="1" applyBorder="1">
      <alignment vertical="center"/>
    </xf>
    <xf numFmtId="0" fontId="63" fillId="15" borderId="240" xfId="1" applyFont="1" applyFill="1" applyBorder="1">
      <alignment vertical="center"/>
    </xf>
    <xf numFmtId="0" fontId="67" fillId="15" borderId="236" xfId="1" applyFont="1" applyFill="1" applyBorder="1" applyAlignment="1">
      <alignment vertical="center" wrapText="1"/>
    </xf>
    <xf numFmtId="0" fontId="67" fillId="15" borderId="240" xfId="1" applyFont="1" applyFill="1" applyBorder="1" applyAlignment="1">
      <alignment vertical="center" wrapText="1"/>
    </xf>
    <xf numFmtId="0" fontId="67" fillId="15" borderId="241" xfId="1" applyFont="1" applyFill="1" applyBorder="1">
      <alignment vertical="center"/>
    </xf>
    <xf numFmtId="0" fontId="67" fillId="15" borderId="222" xfId="1" applyFont="1" applyFill="1" applyBorder="1" applyAlignment="1">
      <alignment horizontal="center" vertical="center"/>
    </xf>
    <xf numFmtId="0" fontId="65" fillId="15" borderId="249" xfId="1" applyFont="1" applyFill="1" applyBorder="1">
      <alignment vertical="center"/>
    </xf>
    <xf numFmtId="0" fontId="67" fillId="15" borderId="250" xfId="1" applyFont="1" applyFill="1" applyBorder="1" applyAlignment="1">
      <alignment vertical="center" wrapText="1"/>
    </xf>
    <xf numFmtId="0" fontId="67" fillId="15" borderId="249" xfId="1" applyFont="1" applyFill="1" applyBorder="1" applyAlignment="1">
      <alignment vertical="center" wrapText="1"/>
    </xf>
    <xf numFmtId="0" fontId="64" fillId="15" borderId="251" xfId="1" applyFont="1" applyFill="1" applyBorder="1" applyAlignment="1">
      <alignment horizontal="left" vertical="center"/>
    </xf>
    <xf numFmtId="0" fontId="67" fillId="15" borderId="252" xfId="1" applyFont="1" applyFill="1" applyBorder="1">
      <alignment vertical="center"/>
    </xf>
    <xf numFmtId="0" fontId="67" fillId="15" borderId="253" xfId="1" applyFont="1" applyFill="1" applyBorder="1" applyAlignment="1">
      <alignment horizontal="center" vertical="center"/>
    </xf>
    <xf numFmtId="0" fontId="67" fillId="15" borderId="233" xfId="1" applyFont="1" applyFill="1" applyBorder="1" applyAlignment="1">
      <alignment horizontal="center" vertical="center"/>
    </xf>
    <xf numFmtId="0" fontId="67" fillId="15" borderId="254" xfId="1" applyFont="1" applyFill="1" applyBorder="1">
      <alignment vertical="center"/>
    </xf>
    <xf numFmtId="0" fontId="67" fillId="15" borderId="255" xfId="1" applyFont="1" applyFill="1" applyBorder="1">
      <alignment vertical="center"/>
    </xf>
    <xf numFmtId="0" fontId="67" fillId="15" borderId="256" xfId="1" applyFont="1" applyFill="1" applyBorder="1">
      <alignment vertical="center"/>
    </xf>
    <xf numFmtId="0" fontId="67" fillId="15" borderId="256" xfId="1" applyFont="1" applyFill="1" applyBorder="1" applyAlignment="1">
      <alignment horizontal="center" vertical="center"/>
    </xf>
    <xf numFmtId="0" fontId="66" fillId="15" borderId="257" xfId="1" applyFont="1" applyFill="1" applyBorder="1">
      <alignment vertical="center"/>
    </xf>
    <xf numFmtId="0" fontId="67" fillId="15" borderId="257" xfId="1" applyFont="1" applyFill="1" applyBorder="1" applyAlignment="1">
      <alignment horizontal="center" vertical="center" wrapText="1"/>
    </xf>
    <xf numFmtId="0" fontId="62" fillId="15" borderId="258" xfId="0" applyFont="1" applyFill="1" applyBorder="1" applyAlignment="1">
      <alignment vertical="center"/>
    </xf>
    <xf numFmtId="0" fontId="66" fillId="15" borderId="255" xfId="1" applyFont="1" applyFill="1" applyBorder="1" applyAlignment="1">
      <alignment vertical="center" wrapText="1"/>
    </xf>
    <xf numFmtId="0" fontId="67" fillId="15" borderId="260" xfId="1" applyFont="1" applyFill="1" applyBorder="1" applyAlignment="1">
      <alignment horizontal="center" vertical="center" wrapText="1"/>
    </xf>
    <xf numFmtId="0" fontId="67" fillId="15" borderId="256" xfId="1" applyFont="1" applyFill="1" applyBorder="1" applyAlignment="1">
      <alignment vertical="center" wrapText="1"/>
    </xf>
    <xf numFmtId="0" fontId="71" fillId="15" borderId="258" xfId="1" applyFont="1" applyFill="1" applyBorder="1">
      <alignment vertical="center"/>
    </xf>
    <xf numFmtId="0" fontId="72" fillId="15" borderId="258" xfId="1" applyFont="1" applyFill="1" applyBorder="1">
      <alignment vertical="center"/>
    </xf>
    <xf numFmtId="0" fontId="73" fillId="15" borderId="258" xfId="1" applyFont="1" applyFill="1" applyBorder="1" applyAlignment="1">
      <alignment horizontal="center" vertical="center"/>
    </xf>
    <xf numFmtId="0" fontId="67" fillId="15" borderId="258" xfId="1" applyFont="1" applyFill="1" applyBorder="1" applyAlignment="1">
      <alignment horizontal="center" vertical="center"/>
    </xf>
    <xf numFmtId="0" fontId="66" fillId="15" borderId="258" xfId="1" applyFont="1" applyFill="1" applyBorder="1" applyAlignment="1">
      <alignment vertical="center" wrapText="1"/>
    </xf>
    <xf numFmtId="0" fontId="66" fillId="15" borderId="258" xfId="1" applyFont="1" applyFill="1" applyBorder="1">
      <alignment vertical="center"/>
    </xf>
    <xf numFmtId="0" fontId="73" fillId="15" borderId="258" xfId="1" applyFont="1" applyFill="1" applyBorder="1" applyAlignment="1">
      <alignment horizontal="center" vertical="center" wrapText="1"/>
    </xf>
    <xf numFmtId="0" fontId="67" fillId="15" borderId="258" xfId="1" applyFont="1" applyFill="1" applyBorder="1" applyAlignment="1">
      <alignment vertical="center" wrapText="1"/>
    </xf>
    <xf numFmtId="0" fontId="66" fillId="15" borderId="256" xfId="1" applyFont="1" applyFill="1" applyBorder="1">
      <alignment vertical="center"/>
    </xf>
    <xf numFmtId="0" fontId="73" fillId="15" borderId="256" xfId="1" applyFont="1" applyFill="1" applyBorder="1">
      <alignment vertical="center"/>
    </xf>
    <xf numFmtId="0" fontId="67" fillId="15" borderId="258" xfId="1" applyFont="1" applyFill="1" applyBorder="1" applyAlignment="1">
      <alignment horizontal="center" vertical="center" shrinkToFit="1"/>
    </xf>
    <xf numFmtId="0" fontId="72" fillId="15" borderId="258" xfId="1" applyFont="1" applyFill="1" applyBorder="1" applyAlignment="1">
      <alignment vertical="center" wrapText="1"/>
    </xf>
    <xf numFmtId="0" fontId="72" fillId="15" borderId="256" xfId="1" applyFont="1" applyFill="1" applyBorder="1" applyAlignment="1">
      <alignment vertical="center" wrapText="1"/>
    </xf>
    <xf numFmtId="0" fontId="72" fillId="15" borderId="233" xfId="1" applyFont="1" applyFill="1" applyBorder="1" applyAlignment="1">
      <alignment vertical="center" wrapText="1"/>
    </xf>
    <xf numFmtId="0" fontId="66" fillId="15" borderId="256" xfId="1" applyFont="1" applyFill="1" applyBorder="1" applyAlignment="1">
      <alignment horizontal="center" vertical="center"/>
    </xf>
    <xf numFmtId="0" fontId="63" fillId="15" borderId="56" xfId="1" applyFont="1" applyFill="1">
      <alignment vertical="center"/>
    </xf>
    <xf numFmtId="0" fontId="63" fillId="15" borderId="56" xfId="2" applyFont="1" applyFill="1">
      <alignment vertical="center"/>
    </xf>
    <xf numFmtId="0" fontId="64" fillId="15" borderId="56" xfId="1" applyFont="1" applyFill="1" applyAlignment="1">
      <alignment horizontal="left" vertical="center"/>
    </xf>
    <xf numFmtId="0" fontId="65" fillId="15" borderId="56" xfId="1" applyFont="1" applyFill="1">
      <alignment vertical="center"/>
    </xf>
    <xf numFmtId="56" fontId="65" fillId="15" borderId="56" xfId="1" applyNumberFormat="1" applyFont="1" applyFill="1">
      <alignment vertical="center"/>
    </xf>
    <xf numFmtId="0" fontId="0" fillId="0" borderId="169" xfId="0" applyBorder="1" applyAlignment="1">
      <alignment vertical="center" shrinkToFit="1"/>
    </xf>
    <xf numFmtId="0" fontId="0" fillId="0" borderId="0" xfId="0" applyAlignment="1">
      <alignment vertical="center" shrinkToFit="1"/>
    </xf>
    <xf numFmtId="0" fontId="15" fillId="2" borderId="168" xfId="0" applyFont="1" applyFill="1" applyBorder="1" applyAlignment="1">
      <alignment horizontal="center" vertical="center"/>
    </xf>
    <xf numFmtId="0" fontId="6" fillId="0" borderId="89" xfId="0" applyFont="1" applyBorder="1"/>
    <xf numFmtId="0" fontId="6" fillId="0" borderId="261" xfId="0" applyFont="1" applyBorder="1"/>
    <xf numFmtId="0" fontId="10" fillId="2" borderId="261" xfId="0" applyFont="1" applyFill="1" applyBorder="1" applyAlignment="1">
      <alignment vertical="center"/>
    </xf>
    <xf numFmtId="0" fontId="0" fillId="0" borderId="261" xfId="0" applyBorder="1"/>
    <xf numFmtId="0" fontId="67" fillId="15" borderId="223" xfId="1" applyFont="1" applyFill="1" applyBorder="1" applyAlignment="1">
      <alignment vertical="center" wrapText="1"/>
    </xf>
    <xf numFmtId="0" fontId="67" fillId="15" borderId="262" xfId="1" applyFont="1" applyFill="1" applyBorder="1" applyAlignment="1">
      <alignment vertical="center" wrapText="1"/>
    </xf>
    <xf numFmtId="0" fontId="67" fillId="15" borderId="263" xfId="1" applyFont="1" applyFill="1" applyBorder="1" applyAlignment="1">
      <alignment vertical="center" wrapText="1"/>
    </xf>
    <xf numFmtId="0" fontId="67" fillId="15" borderId="267" xfId="1" applyFont="1" applyFill="1" applyBorder="1">
      <alignment vertical="center"/>
    </xf>
    <xf numFmtId="0" fontId="1" fillId="2" borderId="4" xfId="0" applyFont="1" applyFill="1" applyBorder="1" applyAlignment="1">
      <alignment horizontal="center" vertical="center" wrapText="1"/>
    </xf>
    <xf numFmtId="0" fontId="0" fillId="0" borderId="282" xfId="0" applyBorder="1"/>
    <xf numFmtId="0" fontId="66" fillId="15" borderId="283" xfId="1" applyFont="1" applyFill="1" applyBorder="1">
      <alignment vertical="center"/>
    </xf>
    <xf numFmtId="0" fontId="66" fillId="15" borderId="283" xfId="1" applyFont="1" applyFill="1" applyBorder="1" applyAlignment="1">
      <alignment horizontal="center" vertical="center"/>
    </xf>
    <xf numFmtId="0" fontId="38" fillId="0" borderId="138" xfId="0" applyFont="1" applyBorder="1" applyAlignment="1">
      <alignment vertical="center"/>
    </xf>
    <xf numFmtId="0" fontId="1" fillId="0" borderId="138" xfId="0" applyFont="1" applyBorder="1" applyAlignment="1">
      <alignment horizontal="center" vertical="center" shrinkToFit="1"/>
    </xf>
    <xf numFmtId="0" fontId="10" fillId="2" borderId="51" xfId="0" applyFont="1" applyFill="1" applyBorder="1" applyAlignment="1">
      <alignment horizontal="center" vertical="center" shrinkToFit="1"/>
    </xf>
    <xf numFmtId="0" fontId="10" fillId="2" borderId="45" xfId="0" applyFont="1" applyFill="1" applyBorder="1" applyAlignment="1">
      <alignment horizontal="center" vertical="center" shrinkToFit="1"/>
    </xf>
    <xf numFmtId="0" fontId="10" fillId="2" borderId="177" xfId="0" applyFont="1" applyFill="1" applyBorder="1" applyAlignment="1">
      <alignment horizontal="center" vertical="center" shrinkToFit="1"/>
    </xf>
    <xf numFmtId="0" fontId="10" fillId="2" borderId="178" xfId="0" applyFont="1" applyFill="1" applyBorder="1" applyAlignment="1">
      <alignment horizontal="center" vertical="center" shrinkToFit="1"/>
    </xf>
    <xf numFmtId="0" fontId="10" fillId="2" borderId="167" xfId="0" applyFont="1" applyFill="1" applyBorder="1" applyAlignment="1">
      <alignment horizontal="center" vertical="center" shrinkToFit="1"/>
    </xf>
    <xf numFmtId="0" fontId="10" fillId="2" borderId="166" xfId="0" applyFont="1" applyFill="1" applyBorder="1" applyAlignment="1">
      <alignment horizontal="center" vertical="center" shrinkToFit="1"/>
    </xf>
    <xf numFmtId="0" fontId="10" fillId="2" borderId="186" xfId="0" applyFont="1" applyFill="1" applyBorder="1" applyAlignment="1">
      <alignment horizontal="center" vertical="center" shrinkToFit="1"/>
    </xf>
    <xf numFmtId="0" fontId="10" fillId="2" borderId="182" xfId="0" applyFont="1" applyFill="1" applyBorder="1" applyAlignment="1">
      <alignment horizontal="center" vertical="center" shrinkToFit="1"/>
    </xf>
    <xf numFmtId="0" fontId="11" fillId="0" borderId="25" xfId="0" applyFont="1" applyBorder="1" applyAlignment="1">
      <alignment horizontal="center" vertical="center" textRotation="255" wrapText="1" shrinkToFit="1"/>
    </xf>
    <xf numFmtId="0" fontId="11" fillId="0" borderId="25" xfId="0" applyFont="1" applyBorder="1" applyAlignment="1">
      <alignment horizontal="center" vertical="center" textRotation="255" shrinkToFit="1"/>
    </xf>
    <xf numFmtId="176" fontId="10" fillId="2" borderId="51" xfId="0" applyNumberFormat="1" applyFont="1" applyFill="1" applyBorder="1" applyAlignment="1">
      <alignment horizontal="center" vertical="center" shrinkToFit="1"/>
    </xf>
    <xf numFmtId="176" fontId="10" fillId="2" borderId="48" xfId="0" applyNumberFormat="1" applyFont="1" applyFill="1" applyBorder="1" applyAlignment="1">
      <alignment horizontal="center" vertical="center" shrinkToFit="1"/>
    </xf>
    <xf numFmtId="176" fontId="10" fillId="2" borderId="45" xfId="0" applyNumberFormat="1" applyFont="1" applyFill="1" applyBorder="1" applyAlignment="1">
      <alignment horizontal="center" vertical="center" shrinkToFit="1"/>
    </xf>
    <xf numFmtId="176" fontId="10" fillId="2" borderId="47" xfId="0" applyNumberFormat="1" applyFont="1" applyFill="1" applyBorder="1" applyAlignment="1">
      <alignment horizontal="center" vertical="center" shrinkToFit="1"/>
    </xf>
    <xf numFmtId="0" fontId="10" fillId="2" borderId="110" xfId="0" applyFont="1" applyFill="1" applyBorder="1" applyAlignment="1">
      <alignment horizontal="center" vertical="center" shrinkToFit="1"/>
    </xf>
    <xf numFmtId="0" fontId="10" fillId="2" borderId="144" xfId="0" applyFont="1" applyFill="1" applyBorder="1" applyAlignment="1">
      <alignment horizontal="center" vertical="center" shrinkToFit="1"/>
    </xf>
    <xf numFmtId="0" fontId="10" fillId="2" borderId="74" xfId="0" applyFont="1" applyFill="1" applyBorder="1" applyAlignment="1">
      <alignment horizontal="center" vertical="center" shrinkToFit="1"/>
    </xf>
    <xf numFmtId="0" fontId="10" fillId="2" borderId="74" xfId="0" applyFont="1" applyFill="1" applyBorder="1" applyAlignment="1">
      <alignment horizontal="center" vertical="center"/>
    </xf>
    <xf numFmtId="0" fontId="10" fillId="2" borderId="73" xfId="0" applyFont="1" applyFill="1" applyBorder="1" applyAlignment="1">
      <alignment horizontal="center" vertical="center"/>
    </xf>
    <xf numFmtId="0" fontId="10" fillId="2" borderId="73" xfId="0" applyFont="1" applyFill="1" applyBorder="1" applyAlignment="1">
      <alignment horizontal="center" vertical="center" shrinkToFit="1"/>
    </xf>
    <xf numFmtId="0" fontId="10" fillId="2" borderId="170" xfId="0" applyFont="1" applyFill="1" applyBorder="1" applyAlignment="1">
      <alignment horizontal="center" vertical="center" shrinkToFit="1"/>
    </xf>
    <xf numFmtId="0" fontId="10" fillId="2" borderId="159" xfId="0" applyFont="1" applyFill="1" applyBorder="1" applyAlignment="1">
      <alignment horizontal="center" vertical="center" shrinkToFit="1"/>
    </xf>
    <xf numFmtId="0" fontId="10" fillId="2" borderId="183" xfId="0" applyFont="1" applyFill="1" applyBorder="1" applyAlignment="1">
      <alignment horizontal="center" vertical="center" shrinkToFit="1"/>
    </xf>
    <xf numFmtId="0" fontId="10" fillId="2" borderId="184" xfId="0" applyFont="1" applyFill="1" applyBorder="1" applyAlignment="1">
      <alignment horizontal="center" vertical="center" shrinkToFit="1"/>
    </xf>
    <xf numFmtId="0" fontId="10" fillId="2" borderId="181" xfId="0" applyFont="1" applyFill="1" applyBorder="1" applyAlignment="1">
      <alignment horizontal="center" vertical="center" shrinkToFit="1"/>
    </xf>
    <xf numFmtId="0" fontId="10" fillId="2" borderId="185" xfId="0" applyFont="1" applyFill="1" applyBorder="1" applyAlignment="1">
      <alignment horizontal="center" vertical="center" shrinkToFit="1"/>
    </xf>
    <xf numFmtId="0" fontId="10" fillId="2" borderId="56" xfId="0" applyFont="1" applyFill="1" applyBorder="1" applyAlignment="1">
      <alignment horizontal="center" vertical="center" shrinkToFit="1"/>
    </xf>
    <xf numFmtId="0" fontId="11" fillId="0" borderId="110" xfId="0" applyFont="1" applyBorder="1" applyAlignment="1">
      <alignment horizontal="center" vertical="center" textRotation="255" wrapText="1" shrinkToFit="1"/>
    </xf>
    <xf numFmtId="0" fontId="11" fillId="0" borderId="67" xfId="0" applyFont="1" applyBorder="1" applyAlignment="1">
      <alignment horizontal="center" vertical="center" textRotation="255" shrinkToFit="1"/>
    </xf>
    <xf numFmtId="0" fontId="10" fillId="2" borderId="52" xfId="0" applyFont="1" applyFill="1" applyBorder="1" applyAlignment="1">
      <alignment horizontal="center" vertical="center" shrinkToFit="1"/>
    </xf>
    <xf numFmtId="0" fontId="10" fillId="2" borderId="137" xfId="0" applyFont="1" applyFill="1" applyBorder="1" applyAlignment="1">
      <alignment horizontal="center" vertical="center" shrinkToFit="1"/>
    </xf>
    <xf numFmtId="176" fontId="10" fillId="2" borderId="52" xfId="0" applyNumberFormat="1" applyFont="1" applyFill="1" applyBorder="1" applyAlignment="1">
      <alignment horizontal="center" vertical="center" shrinkToFit="1"/>
    </xf>
    <xf numFmtId="176" fontId="10" fillId="2" borderId="57" xfId="0" applyNumberFormat="1" applyFont="1" applyFill="1" applyBorder="1" applyAlignment="1">
      <alignment horizontal="center" vertical="center" shrinkToFit="1"/>
    </xf>
    <xf numFmtId="0" fontId="38" fillId="0" borderId="0" xfId="0" applyFont="1" applyAlignment="1">
      <alignment horizontal="left" vertical="center"/>
    </xf>
    <xf numFmtId="179" fontId="40" fillId="0" borderId="0" xfId="0" applyNumberFormat="1" applyFont="1" applyAlignment="1">
      <alignment horizontal="center" vertical="center"/>
    </xf>
    <xf numFmtId="0" fontId="38" fillId="0" borderId="56" xfId="0" applyFont="1" applyBorder="1" applyAlignment="1">
      <alignment horizontal="center" vertical="center"/>
    </xf>
    <xf numFmtId="0" fontId="40" fillId="0" borderId="136" xfId="0" applyFont="1" applyBorder="1" applyAlignment="1">
      <alignment horizontal="center" vertical="center"/>
    </xf>
    <xf numFmtId="0" fontId="10" fillId="0" borderId="20" xfId="0" applyFont="1" applyBorder="1" applyAlignment="1">
      <alignment horizontal="left" vertical="center"/>
    </xf>
    <xf numFmtId="0" fontId="10" fillId="0" borderId="1" xfId="0" applyFont="1" applyBorder="1" applyAlignment="1">
      <alignment horizontal="center" vertical="center"/>
    </xf>
    <xf numFmtId="0" fontId="12" fillId="0" borderId="136" xfId="0" applyFont="1" applyBorder="1" applyAlignment="1">
      <alignment horizontal="center" vertical="center"/>
    </xf>
    <xf numFmtId="0" fontId="12" fillId="0" borderId="1" xfId="0" applyFont="1" applyBorder="1" applyAlignment="1">
      <alignment horizontal="center" vertical="center"/>
    </xf>
    <xf numFmtId="0" fontId="10" fillId="2" borderId="67" xfId="0" applyFont="1" applyFill="1" applyBorder="1" applyAlignment="1">
      <alignment horizontal="center" vertical="center" shrinkToFit="1"/>
    </xf>
    <xf numFmtId="0" fontId="10" fillId="2" borderId="56" xfId="0" applyFont="1" applyFill="1" applyBorder="1" applyAlignment="1">
      <alignment horizontal="center" vertical="center"/>
    </xf>
    <xf numFmtId="0" fontId="10" fillId="0" borderId="110" xfId="0" applyFont="1" applyBorder="1" applyAlignment="1">
      <alignment horizontal="center" vertical="center" textRotation="255" shrinkToFit="1"/>
    </xf>
    <xf numFmtId="0" fontId="10" fillId="0" borderId="67" xfId="0" applyFont="1" applyBorder="1" applyAlignment="1">
      <alignment horizontal="center" vertical="center" textRotation="255" shrinkToFit="1"/>
    </xf>
    <xf numFmtId="0" fontId="0" fillId="0" borderId="67" xfId="0" applyBorder="1" applyAlignment="1">
      <alignment horizontal="center" vertical="center" textRotation="255" shrinkToFit="1"/>
    </xf>
    <xf numFmtId="0" fontId="0" fillId="0" borderId="144" xfId="0" applyBorder="1" applyAlignment="1">
      <alignment horizontal="center" vertical="center" textRotation="255" shrinkToFit="1"/>
    </xf>
    <xf numFmtId="0" fontId="10" fillId="2" borderId="140" xfId="0" applyFont="1" applyFill="1" applyBorder="1" applyAlignment="1">
      <alignment horizontal="center" vertical="center" shrinkToFit="1"/>
    </xf>
    <xf numFmtId="0" fontId="10" fillId="2" borderId="187" xfId="0" applyFont="1" applyFill="1" applyBorder="1" applyAlignment="1">
      <alignment horizontal="center" vertical="center" shrinkToFit="1"/>
    </xf>
    <xf numFmtId="0" fontId="10" fillId="2" borderId="150" xfId="0" applyFont="1" applyFill="1" applyBorder="1" applyAlignment="1">
      <alignment horizontal="center" vertical="center" shrinkToFit="1"/>
    </xf>
    <xf numFmtId="0" fontId="10" fillId="2" borderId="188" xfId="0" applyFont="1" applyFill="1" applyBorder="1" applyAlignment="1">
      <alignment horizontal="center" vertical="center" shrinkToFit="1"/>
    </xf>
    <xf numFmtId="0" fontId="0" fillId="0" borderId="188" xfId="0" applyBorder="1" applyAlignment="1">
      <alignment horizontal="center" vertical="center" shrinkToFit="1"/>
    </xf>
    <xf numFmtId="0" fontId="14" fillId="2" borderId="69" xfId="0" applyFont="1" applyFill="1" applyBorder="1" applyAlignment="1">
      <alignment horizontal="center" vertical="center"/>
    </xf>
    <xf numFmtId="0" fontId="14" fillId="2" borderId="70" xfId="0" applyFont="1" applyFill="1" applyBorder="1" applyAlignment="1">
      <alignment horizontal="center" vertical="center"/>
    </xf>
    <xf numFmtId="0" fontId="14" fillId="2" borderId="71" xfId="0" applyFont="1" applyFill="1" applyBorder="1" applyAlignment="1">
      <alignment horizontal="center" vertical="center"/>
    </xf>
    <xf numFmtId="0" fontId="10" fillId="2" borderId="51" xfId="0" applyFont="1" applyFill="1" applyBorder="1" applyAlignment="1">
      <alignment horizontal="center" vertical="center" wrapText="1"/>
    </xf>
    <xf numFmtId="0" fontId="10" fillId="2" borderId="48" xfId="0" applyFont="1" applyFill="1" applyBorder="1" applyAlignment="1">
      <alignment horizontal="center" vertical="center" wrapText="1"/>
    </xf>
    <xf numFmtId="0" fontId="10" fillId="2" borderId="45" xfId="0" applyFont="1" applyFill="1" applyBorder="1" applyAlignment="1">
      <alignment horizontal="center" vertical="center" wrapText="1"/>
    </xf>
    <xf numFmtId="0" fontId="10" fillId="2" borderId="47" xfId="0" applyFont="1" applyFill="1" applyBorder="1" applyAlignment="1">
      <alignment horizontal="center" vertical="center" wrapText="1"/>
    </xf>
    <xf numFmtId="0" fontId="10" fillId="2" borderId="110" xfId="0" applyFont="1" applyFill="1" applyBorder="1" applyAlignment="1">
      <alignment horizontal="center" vertical="center"/>
    </xf>
    <xf numFmtId="0" fontId="10" fillId="2" borderId="144" xfId="0" applyFont="1" applyFill="1" applyBorder="1" applyAlignment="1">
      <alignment horizontal="center" vertical="center"/>
    </xf>
    <xf numFmtId="0" fontId="10" fillId="2" borderId="74" xfId="0" applyFont="1" applyFill="1" applyBorder="1" applyAlignment="1">
      <alignment horizontal="center" vertical="center" wrapText="1"/>
    </xf>
    <xf numFmtId="0" fontId="10" fillId="2" borderId="73" xfId="0" applyFont="1" applyFill="1" applyBorder="1" applyAlignment="1">
      <alignment horizontal="center" vertical="center" wrapText="1"/>
    </xf>
    <xf numFmtId="0" fontId="18" fillId="2" borderId="51" xfId="0" applyFont="1" applyFill="1" applyBorder="1" applyAlignment="1">
      <alignment horizontal="center" vertical="center" wrapText="1" shrinkToFit="1"/>
    </xf>
    <xf numFmtId="0" fontId="18" fillId="2" borderId="45" xfId="0" applyFont="1" applyFill="1" applyBorder="1" applyAlignment="1">
      <alignment horizontal="center" vertical="center" wrapText="1" shrinkToFit="1"/>
    </xf>
    <xf numFmtId="0" fontId="10" fillId="2" borderId="165" xfId="0" applyFont="1" applyFill="1" applyBorder="1" applyAlignment="1">
      <alignment horizontal="center" vertical="center" shrinkToFit="1"/>
    </xf>
    <xf numFmtId="0" fontId="10" fillId="2" borderId="164" xfId="0" applyFont="1" applyFill="1" applyBorder="1" applyAlignment="1">
      <alignment horizontal="center" vertical="center" shrinkToFit="1"/>
    </xf>
    <xf numFmtId="0" fontId="10" fillId="2" borderId="138" xfId="0" applyFont="1" applyFill="1" applyBorder="1" applyAlignment="1">
      <alignment horizontal="center" vertical="center" shrinkToFit="1"/>
    </xf>
    <xf numFmtId="0" fontId="10" fillId="2" borderId="52" xfId="0" applyFont="1" applyFill="1" applyBorder="1" applyAlignment="1">
      <alignment horizontal="center" vertical="center"/>
    </xf>
    <xf numFmtId="0" fontId="10" fillId="2" borderId="57" xfId="0" applyFont="1" applyFill="1" applyBorder="1" applyAlignment="1">
      <alignment horizontal="center" vertical="center"/>
    </xf>
    <xf numFmtId="0" fontId="10" fillId="2" borderId="45" xfId="0" applyFont="1" applyFill="1" applyBorder="1" applyAlignment="1">
      <alignment horizontal="center" vertical="center"/>
    </xf>
    <xf numFmtId="0" fontId="10" fillId="2" borderId="47" xfId="0" applyFont="1" applyFill="1" applyBorder="1" applyAlignment="1">
      <alignment horizontal="center" vertical="center"/>
    </xf>
    <xf numFmtId="0" fontId="10" fillId="2" borderId="174" xfId="0" applyFont="1" applyFill="1" applyBorder="1" applyAlignment="1">
      <alignment horizontal="left" vertical="center"/>
    </xf>
    <xf numFmtId="0" fontId="0" fillId="0" borderId="174" xfId="0" applyBorder="1" applyAlignment="1">
      <alignment horizontal="left" vertical="center"/>
    </xf>
    <xf numFmtId="0" fontId="0" fillId="0" borderId="176" xfId="0" applyBorder="1" applyAlignment="1">
      <alignment horizontal="left" vertical="center"/>
    </xf>
    <xf numFmtId="0" fontId="16" fillId="2" borderId="69" xfId="0" applyFont="1" applyFill="1" applyBorder="1" applyAlignment="1">
      <alignment horizontal="center" vertical="center"/>
    </xf>
    <xf numFmtId="0" fontId="16" fillId="2" borderId="70" xfId="0" applyFont="1" applyFill="1" applyBorder="1" applyAlignment="1">
      <alignment horizontal="center" vertical="center"/>
    </xf>
    <xf numFmtId="0" fontId="16" fillId="2" borderId="89" xfId="0" applyFont="1" applyFill="1" applyBorder="1" applyAlignment="1">
      <alignment horizontal="center" vertical="center"/>
    </xf>
    <xf numFmtId="0" fontId="10" fillId="2" borderId="54" xfId="0" applyFont="1" applyFill="1" applyBorder="1" applyAlignment="1">
      <alignment horizontal="center" vertical="center"/>
    </xf>
    <xf numFmtId="0" fontId="10" fillId="2" borderId="50" xfId="0" applyFont="1" applyFill="1" applyBorder="1" applyAlignment="1">
      <alignment horizontal="center" vertical="center"/>
    </xf>
    <xf numFmtId="0" fontId="10" fillId="2" borderId="54" xfId="0" applyFont="1" applyFill="1" applyBorder="1" applyAlignment="1">
      <alignment horizontal="center" vertical="center" shrinkToFit="1"/>
    </xf>
    <xf numFmtId="0" fontId="10" fillId="2" borderId="55" xfId="0" applyFont="1" applyFill="1" applyBorder="1" applyAlignment="1">
      <alignment horizontal="center" vertical="center" shrinkToFit="1"/>
    </xf>
    <xf numFmtId="0" fontId="10" fillId="2" borderId="138" xfId="0" applyFont="1" applyFill="1" applyBorder="1" applyAlignment="1">
      <alignment horizontal="center" vertical="center"/>
    </xf>
    <xf numFmtId="0" fontId="45" fillId="0" borderId="74" xfId="0" applyFont="1" applyBorder="1" applyAlignment="1">
      <alignment horizontal="center" vertical="center"/>
    </xf>
    <xf numFmtId="0" fontId="45" fillId="0" borderId="73" xfId="0" applyFont="1" applyBorder="1" applyAlignment="1">
      <alignment horizontal="center" vertical="center"/>
    </xf>
    <xf numFmtId="0" fontId="10" fillId="2" borderId="51" xfId="0" applyFont="1" applyFill="1" applyBorder="1" applyAlignment="1">
      <alignment horizontal="center" vertical="center"/>
    </xf>
    <xf numFmtId="0" fontId="10" fillId="2" borderId="48" xfId="0" applyFont="1" applyFill="1" applyBorder="1" applyAlignment="1">
      <alignment horizontal="center" vertical="center"/>
    </xf>
    <xf numFmtId="0" fontId="10" fillId="2" borderId="69" xfId="0" applyFont="1" applyFill="1" applyBorder="1" applyAlignment="1">
      <alignment horizontal="center" vertical="center"/>
    </xf>
    <xf numFmtId="0" fontId="10" fillId="2" borderId="71" xfId="0" applyFont="1" applyFill="1" applyBorder="1" applyAlignment="1">
      <alignment horizontal="center" vertical="center"/>
    </xf>
    <xf numFmtId="0" fontId="17" fillId="2" borderId="69" xfId="0" applyFont="1" applyFill="1" applyBorder="1" applyAlignment="1">
      <alignment horizontal="center" vertical="center" shrinkToFit="1"/>
    </xf>
    <xf numFmtId="0" fontId="17" fillId="2" borderId="70" xfId="0" applyFont="1" applyFill="1" applyBorder="1" applyAlignment="1">
      <alignment horizontal="center" vertical="center" shrinkToFit="1"/>
    </xf>
    <xf numFmtId="0" fontId="12" fillId="2" borderId="56" xfId="0" applyFont="1" applyFill="1" applyBorder="1" applyAlignment="1">
      <alignment horizontal="center" vertical="center"/>
    </xf>
    <xf numFmtId="0" fontId="13" fillId="2" borderId="56" xfId="0" applyFont="1" applyFill="1" applyBorder="1" applyAlignment="1">
      <alignment horizontal="center" vertical="center"/>
    </xf>
    <xf numFmtId="0" fontId="10" fillId="2" borderId="157" xfId="0" applyFont="1" applyFill="1" applyBorder="1" applyAlignment="1">
      <alignment horizontal="center" vertical="center"/>
    </xf>
    <xf numFmtId="0" fontId="10" fillId="2" borderId="158" xfId="0" applyFont="1" applyFill="1" applyBorder="1" applyAlignment="1">
      <alignment horizontal="center" vertical="center"/>
    </xf>
    <xf numFmtId="0" fontId="14" fillId="2" borderId="138" xfId="0" applyFont="1" applyFill="1" applyBorder="1" applyAlignment="1">
      <alignment horizontal="center" vertical="center" shrinkToFit="1"/>
    </xf>
    <xf numFmtId="0" fontId="15" fillId="2" borderId="168" xfId="0" applyFont="1" applyFill="1" applyBorder="1" applyAlignment="1">
      <alignment horizontal="center" vertical="center"/>
    </xf>
    <xf numFmtId="0" fontId="15" fillId="2" borderId="171" xfId="0" applyFont="1" applyFill="1" applyBorder="1" applyAlignment="1">
      <alignment horizontal="center" vertical="center"/>
    </xf>
    <xf numFmtId="0" fontId="15" fillId="2" borderId="169" xfId="0" applyFont="1" applyFill="1" applyBorder="1" applyAlignment="1">
      <alignment horizontal="center" vertical="center"/>
    </xf>
    <xf numFmtId="0" fontId="10" fillId="2" borderId="168" xfId="0" applyFont="1" applyFill="1" applyBorder="1" applyAlignment="1">
      <alignment horizontal="center" vertical="center"/>
    </xf>
    <xf numFmtId="0" fontId="10" fillId="2" borderId="169" xfId="0" applyFont="1" applyFill="1" applyBorder="1" applyAlignment="1">
      <alignment horizontal="center" vertical="center"/>
    </xf>
    <xf numFmtId="0" fontId="10" fillId="2" borderId="160" xfId="0" applyFont="1" applyFill="1" applyBorder="1" applyAlignment="1">
      <alignment horizontal="center" vertical="center"/>
    </xf>
    <xf numFmtId="0" fontId="11" fillId="2" borderId="54" xfId="0" applyFont="1" applyFill="1" applyBorder="1" applyAlignment="1">
      <alignment horizontal="center" vertical="center" shrinkToFit="1"/>
    </xf>
    <xf numFmtId="0" fontId="11" fillId="2" borderId="55" xfId="0" applyFont="1" applyFill="1" applyBorder="1" applyAlignment="1">
      <alignment horizontal="center" vertical="center" shrinkToFit="1"/>
    </xf>
    <xf numFmtId="0" fontId="11" fillId="2" borderId="172" xfId="0" applyFont="1" applyFill="1" applyBorder="1" applyAlignment="1">
      <alignment horizontal="center" vertical="center" shrinkToFit="1"/>
    </xf>
    <xf numFmtId="0" fontId="10" fillId="2" borderId="170" xfId="0" applyFont="1" applyFill="1" applyBorder="1" applyAlignment="1">
      <alignment horizontal="center" vertical="center"/>
    </xf>
    <xf numFmtId="0" fontId="10" fillId="2" borderId="142" xfId="0" applyFont="1" applyFill="1" applyBorder="1" applyAlignment="1">
      <alignment horizontal="center" vertical="center"/>
    </xf>
    <xf numFmtId="0" fontId="10" fillId="2" borderId="159" xfId="0" applyFont="1" applyFill="1" applyBorder="1" applyAlignment="1">
      <alignment horizontal="center" vertical="center"/>
    </xf>
    <xf numFmtId="0" fontId="10" fillId="2" borderId="165" xfId="0" applyFont="1" applyFill="1" applyBorder="1" applyAlignment="1">
      <alignment horizontal="center" vertical="center"/>
    </xf>
    <xf numFmtId="0" fontId="10" fillId="2" borderId="136" xfId="0" applyFont="1" applyFill="1" applyBorder="1" applyAlignment="1">
      <alignment horizontal="center" vertical="center"/>
    </xf>
    <xf numFmtId="0" fontId="10" fillId="2" borderId="164" xfId="0" applyFont="1" applyFill="1" applyBorder="1" applyAlignment="1">
      <alignment horizontal="center" vertical="center"/>
    </xf>
    <xf numFmtId="0" fontId="14" fillId="2" borderId="170" xfId="0" applyFont="1" applyFill="1" applyBorder="1" applyAlignment="1">
      <alignment horizontal="center" vertical="center"/>
    </xf>
    <xf numFmtId="0" fontId="14" fillId="2" borderId="142" xfId="0" applyFont="1" applyFill="1" applyBorder="1" applyAlignment="1">
      <alignment horizontal="center" vertical="center"/>
    </xf>
    <xf numFmtId="0" fontId="14" fillId="2" borderId="159" xfId="0" applyFont="1" applyFill="1" applyBorder="1" applyAlignment="1">
      <alignment horizontal="center" vertical="center"/>
    </xf>
    <xf numFmtId="0" fontId="14" fillId="2" borderId="165" xfId="0" applyFont="1" applyFill="1" applyBorder="1" applyAlignment="1">
      <alignment horizontal="center" vertical="center"/>
    </xf>
    <xf numFmtId="0" fontId="14" fillId="2" borderId="136" xfId="0" applyFont="1" applyFill="1" applyBorder="1" applyAlignment="1">
      <alignment horizontal="center" vertical="center"/>
    </xf>
    <xf numFmtId="0" fontId="14" fillId="2" borderId="164" xfId="0" applyFont="1" applyFill="1" applyBorder="1" applyAlignment="1">
      <alignment horizontal="center" vertical="center"/>
    </xf>
    <xf numFmtId="0" fontId="10" fillId="2" borderId="162" xfId="0" applyFont="1" applyFill="1" applyBorder="1" applyAlignment="1">
      <alignment horizontal="center" vertical="center"/>
    </xf>
    <xf numFmtId="0" fontId="10" fillId="2" borderId="163" xfId="0" applyFont="1" applyFill="1" applyBorder="1" applyAlignment="1">
      <alignment horizontal="center" vertical="center"/>
    </xf>
    <xf numFmtId="0" fontId="13" fillId="2" borderId="152" xfId="0" applyFont="1" applyFill="1" applyBorder="1" applyAlignment="1">
      <alignment horizontal="center" vertical="center" shrinkToFit="1"/>
    </xf>
    <xf numFmtId="0" fontId="13" fillId="2" borderId="136" xfId="0" applyFont="1" applyFill="1" applyBorder="1" applyAlignment="1">
      <alignment horizontal="center" vertical="center" shrinkToFit="1"/>
    </xf>
    <xf numFmtId="0" fontId="13" fillId="2" borderId="164" xfId="0" applyFont="1" applyFill="1" applyBorder="1" applyAlignment="1">
      <alignment horizontal="center" vertical="center" shrinkToFit="1"/>
    </xf>
    <xf numFmtId="0" fontId="11" fillId="2" borderId="173" xfId="0" applyFont="1" applyFill="1" applyBorder="1" applyAlignment="1">
      <alignment horizontal="center" vertical="center" shrinkToFit="1"/>
    </xf>
    <xf numFmtId="0" fontId="11" fillId="2" borderId="174" xfId="0" applyFont="1" applyFill="1" applyBorder="1" applyAlignment="1">
      <alignment horizontal="center" vertical="center" shrinkToFit="1"/>
    </xf>
    <xf numFmtId="0" fontId="11" fillId="2" borderId="175" xfId="0" applyFont="1" applyFill="1" applyBorder="1" applyAlignment="1">
      <alignment horizontal="center" vertical="center" shrinkToFit="1"/>
    </xf>
    <xf numFmtId="0" fontId="10" fillId="2" borderId="170" xfId="0" applyFont="1" applyFill="1" applyBorder="1" applyAlignment="1">
      <alignment horizontal="center" vertical="center" wrapText="1"/>
    </xf>
    <xf numFmtId="0" fontId="10" fillId="2" borderId="142" xfId="0" applyFont="1" applyFill="1" applyBorder="1" applyAlignment="1">
      <alignment horizontal="center" vertical="center" wrapText="1"/>
    </xf>
    <xf numFmtId="0" fontId="10" fillId="2" borderId="159" xfId="0" applyFont="1" applyFill="1" applyBorder="1" applyAlignment="1">
      <alignment horizontal="center" vertical="center" wrapText="1"/>
    </xf>
    <xf numFmtId="0" fontId="10" fillId="2" borderId="165" xfId="0" applyFont="1" applyFill="1" applyBorder="1" applyAlignment="1">
      <alignment horizontal="center" vertical="center" wrapText="1"/>
    </xf>
    <xf numFmtId="0" fontId="10" fillId="2" borderId="136" xfId="0" applyFont="1" applyFill="1" applyBorder="1" applyAlignment="1">
      <alignment horizontal="center" vertical="center" wrapText="1"/>
    </xf>
    <xf numFmtId="0" fontId="10" fillId="2" borderId="164" xfId="0" applyFont="1" applyFill="1" applyBorder="1" applyAlignment="1">
      <alignment horizontal="center" vertical="center" wrapText="1"/>
    </xf>
    <xf numFmtId="0" fontId="10" fillId="2" borderId="161" xfId="0" applyFont="1" applyFill="1" applyBorder="1" applyAlignment="1">
      <alignment horizontal="center" vertical="center"/>
    </xf>
    <xf numFmtId="0" fontId="16" fillId="2" borderId="52" xfId="0" applyFont="1" applyFill="1" applyBorder="1" applyAlignment="1">
      <alignment horizontal="center" vertical="center" shrinkToFit="1"/>
    </xf>
    <xf numFmtId="0" fontId="16" fillId="2" borderId="56" xfId="0" applyFont="1" applyFill="1" applyBorder="1" applyAlignment="1">
      <alignment horizontal="center" vertical="center" shrinkToFit="1"/>
    </xf>
    <xf numFmtId="0" fontId="16" fillId="2" borderId="166" xfId="0" applyFont="1" applyFill="1" applyBorder="1" applyAlignment="1">
      <alignment horizontal="center" vertical="center" shrinkToFit="1"/>
    </xf>
    <xf numFmtId="0" fontId="1" fillId="0" borderId="103" xfId="0" applyFont="1" applyBorder="1" applyAlignment="1">
      <alignment horizontal="center" vertical="center" shrinkToFit="1"/>
    </xf>
    <xf numFmtId="0" fontId="1" fillId="0" borderId="143" xfId="0" applyFont="1" applyBorder="1" applyAlignment="1">
      <alignment horizontal="center" vertical="center" shrinkToFit="1"/>
    </xf>
    <xf numFmtId="0" fontId="1" fillId="2" borderId="132" xfId="0" applyFont="1" applyFill="1" applyBorder="1" applyAlignment="1">
      <alignment horizontal="center" vertical="center" shrinkToFit="1"/>
    </xf>
    <xf numFmtId="0" fontId="1" fillId="2" borderId="156" xfId="0" applyFont="1" applyFill="1" applyBorder="1" applyAlignment="1">
      <alignment horizontal="center" vertical="center" shrinkToFit="1"/>
    </xf>
    <xf numFmtId="0" fontId="10" fillId="13" borderId="150" xfId="0" applyFont="1" applyFill="1" applyBorder="1" applyAlignment="1" applyProtection="1">
      <alignment horizontal="center" vertical="center" shrinkToFit="1"/>
      <protection locked="0"/>
    </xf>
    <xf numFmtId="0" fontId="10" fillId="13" borderId="149" xfId="0" applyFont="1" applyFill="1" applyBorder="1" applyAlignment="1" applyProtection="1">
      <alignment horizontal="center" vertical="center" shrinkToFit="1"/>
      <protection locked="0"/>
    </xf>
    <xf numFmtId="0" fontId="10" fillId="13" borderId="155" xfId="0" applyFont="1" applyFill="1" applyBorder="1" applyAlignment="1" applyProtection="1">
      <alignment horizontal="center" vertical="center" shrinkToFit="1"/>
      <protection locked="0"/>
    </xf>
    <xf numFmtId="176" fontId="10" fillId="13" borderId="110" xfId="0" applyNumberFormat="1" applyFont="1" applyFill="1" applyBorder="1" applyAlignment="1" applyProtection="1">
      <alignment horizontal="center" vertical="center" shrinkToFit="1"/>
      <protection locked="0"/>
    </xf>
    <xf numFmtId="176" fontId="10" fillId="13" borderId="144" xfId="0" applyNumberFormat="1" applyFont="1" applyFill="1" applyBorder="1" applyAlignment="1" applyProtection="1">
      <alignment horizontal="center" vertical="center" shrinkToFit="1"/>
      <protection locked="0"/>
    </xf>
    <xf numFmtId="0" fontId="7" fillId="0" borderId="48" xfId="0" applyFont="1" applyBorder="1" applyAlignment="1">
      <alignment horizontal="center" vertical="center"/>
    </xf>
    <xf numFmtId="0" fontId="7" fillId="0" borderId="57" xfId="0" applyFont="1" applyBorder="1" applyAlignment="1">
      <alignment horizontal="center" vertical="center"/>
    </xf>
    <xf numFmtId="0" fontId="7" fillId="0" borderId="47" xfId="0" applyFont="1" applyBorder="1" applyAlignment="1">
      <alignment horizontal="center" vertical="center"/>
    </xf>
    <xf numFmtId="0" fontId="1" fillId="2" borderId="110" xfId="0" applyFont="1" applyFill="1" applyBorder="1" applyAlignment="1">
      <alignment horizontal="center" vertical="center" wrapText="1"/>
    </xf>
    <xf numFmtId="0" fontId="1" fillId="2" borderId="144" xfId="0" applyFont="1" applyFill="1" applyBorder="1" applyAlignment="1">
      <alignment horizontal="center" vertical="center" wrapText="1"/>
    </xf>
    <xf numFmtId="0" fontId="10" fillId="13" borderId="110" xfId="0" applyFont="1" applyFill="1" applyBorder="1" applyAlignment="1" applyProtection="1">
      <alignment horizontal="center" vertical="center" shrinkToFit="1"/>
      <protection locked="0"/>
    </xf>
    <xf numFmtId="0" fontId="10" fillId="13" borderId="144" xfId="0" applyFont="1" applyFill="1" applyBorder="1" applyAlignment="1" applyProtection="1">
      <alignment horizontal="center" vertical="center" shrinkToFit="1"/>
      <protection locked="0"/>
    </xf>
    <xf numFmtId="0" fontId="10" fillId="13" borderId="147" xfId="0" applyFont="1" applyFill="1" applyBorder="1" applyAlignment="1" applyProtection="1">
      <alignment horizontal="center" vertical="center" shrinkToFit="1"/>
      <protection locked="0"/>
    </xf>
    <xf numFmtId="0" fontId="9" fillId="2" borderId="56" xfId="0" applyFont="1" applyFill="1" applyBorder="1" applyAlignment="1">
      <alignment horizontal="left" vertical="center" shrinkToFit="1"/>
    </xf>
    <xf numFmtId="0" fontId="1" fillId="13" borderId="51" xfId="0" applyFont="1" applyFill="1" applyBorder="1" applyAlignment="1" applyProtection="1">
      <alignment horizontal="center"/>
      <protection locked="0"/>
    </xf>
    <xf numFmtId="0" fontId="1" fillId="13" borderId="74" xfId="0" applyFont="1" applyFill="1" applyBorder="1" applyAlignment="1" applyProtection="1">
      <alignment horizontal="center"/>
      <protection locked="0"/>
    </xf>
    <xf numFmtId="0" fontId="1" fillId="13" borderId="33" xfId="0" applyFont="1" applyFill="1" applyBorder="1" applyAlignment="1" applyProtection="1">
      <alignment horizontal="center"/>
      <protection locked="0"/>
    </xf>
    <xf numFmtId="0" fontId="1" fillId="13" borderId="85" xfId="0" applyFont="1" applyFill="1" applyBorder="1" applyAlignment="1" applyProtection="1">
      <alignment horizontal="center"/>
      <protection locked="0"/>
    </xf>
    <xf numFmtId="0" fontId="1" fillId="13" borderId="61" xfId="0" applyFont="1" applyFill="1" applyBorder="1" applyAlignment="1" applyProtection="1">
      <alignment horizontal="center"/>
      <protection locked="0"/>
    </xf>
    <xf numFmtId="0" fontId="1" fillId="13" borderId="64" xfId="0" applyFont="1" applyFill="1" applyBorder="1" applyAlignment="1" applyProtection="1">
      <alignment horizontal="center"/>
      <protection locked="0"/>
    </xf>
    <xf numFmtId="49" fontId="1" fillId="13" borderId="61" xfId="0" applyNumberFormat="1" applyFont="1" applyFill="1" applyBorder="1" applyAlignment="1" applyProtection="1">
      <alignment horizontal="left"/>
      <protection locked="0"/>
    </xf>
    <xf numFmtId="49" fontId="1" fillId="13" borderId="64" xfId="0" applyNumberFormat="1" applyFont="1" applyFill="1" applyBorder="1" applyAlignment="1" applyProtection="1">
      <alignment horizontal="left"/>
      <protection locked="0"/>
    </xf>
    <xf numFmtId="49" fontId="1" fillId="13" borderId="32" xfId="0" applyNumberFormat="1" applyFont="1" applyFill="1" applyBorder="1" applyAlignment="1" applyProtection="1">
      <alignment horizontal="left"/>
      <protection locked="0"/>
    </xf>
    <xf numFmtId="0" fontId="1" fillId="13" borderId="61" xfId="0" applyFont="1" applyFill="1" applyBorder="1" applyAlignment="1" applyProtection="1">
      <alignment horizontal="left"/>
      <protection locked="0"/>
    </xf>
    <xf numFmtId="0" fontId="1" fillId="13" borderId="64" xfId="0" applyFont="1" applyFill="1" applyBorder="1" applyAlignment="1" applyProtection="1">
      <alignment horizontal="left"/>
      <protection locked="0"/>
    </xf>
    <xf numFmtId="0" fontId="1" fillId="13" borderId="32" xfId="0" applyFont="1" applyFill="1" applyBorder="1" applyAlignment="1" applyProtection="1">
      <alignment horizontal="left"/>
      <protection locked="0"/>
    </xf>
    <xf numFmtId="0" fontId="1" fillId="13" borderId="69" xfId="0" applyFont="1" applyFill="1" applyBorder="1" applyAlignment="1" applyProtection="1">
      <alignment horizontal="left"/>
      <protection locked="0"/>
    </xf>
    <xf numFmtId="0" fontId="1" fillId="13" borderId="70" xfId="0" applyFont="1" applyFill="1" applyBorder="1" applyAlignment="1" applyProtection="1">
      <alignment horizontal="left"/>
      <protection locked="0"/>
    </xf>
    <xf numFmtId="0" fontId="1" fillId="13" borderId="71" xfId="0" applyFont="1" applyFill="1" applyBorder="1" applyAlignment="1" applyProtection="1">
      <alignment horizontal="left"/>
      <protection locked="0"/>
    </xf>
    <xf numFmtId="0" fontId="60" fillId="0" borderId="56" xfId="0" applyFont="1" applyBorder="1" applyAlignment="1">
      <alignment horizontal="left" vertical="center" shrinkToFit="1"/>
    </xf>
    <xf numFmtId="176" fontId="10" fillId="13" borderId="147" xfId="0" applyNumberFormat="1" applyFont="1" applyFill="1" applyBorder="1" applyAlignment="1" applyProtection="1">
      <alignment horizontal="center" vertical="center" shrinkToFit="1"/>
      <protection locked="0"/>
    </xf>
    <xf numFmtId="0" fontId="43" fillId="0" borderId="74" xfId="0" applyFont="1" applyBorder="1" applyAlignment="1">
      <alignment horizontal="left"/>
    </xf>
    <xf numFmtId="0" fontId="10" fillId="13" borderId="148" xfId="0" applyFont="1" applyFill="1" applyBorder="1" applyAlignment="1" applyProtection="1">
      <alignment horizontal="center" vertical="center" shrinkToFit="1"/>
      <protection locked="0"/>
    </xf>
    <xf numFmtId="176" fontId="10" fillId="13" borderId="153" xfId="0" applyNumberFormat="1" applyFont="1" applyFill="1" applyBorder="1" applyAlignment="1" applyProtection="1">
      <alignment horizontal="center" vertical="center" shrinkToFit="1"/>
      <protection locked="0"/>
    </xf>
    <xf numFmtId="0" fontId="10" fillId="13" borderId="153" xfId="0" applyFont="1" applyFill="1" applyBorder="1" applyAlignment="1" applyProtection="1">
      <alignment horizontal="center" vertical="center" shrinkToFit="1"/>
      <protection locked="0"/>
    </xf>
    <xf numFmtId="0" fontId="10" fillId="2" borderId="14" xfId="0" applyFont="1" applyFill="1" applyBorder="1" applyAlignment="1">
      <alignment horizontal="center" vertical="center" shrinkToFit="1"/>
    </xf>
    <xf numFmtId="0" fontId="10" fillId="2" borderId="72" xfId="0" applyFont="1" applyFill="1" applyBorder="1" applyAlignment="1">
      <alignment horizontal="center" vertical="center" shrinkToFit="1"/>
    </xf>
    <xf numFmtId="0" fontId="10" fillId="2" borderId="110" xfId="0" applyFont="1" applyFill="1" applyBorder="1" applyAlignment="1">
      <alignment horizontal="center" vertical="center" wrapText="1"/>
    </xf>
    <xf numFmtId="0" fontId="10" fillId="2" borderId="144" xfId="0" applyFont="1" applyFill="1" applyBorder="1" applyAlignment="1">
      <alignment horizontal="center" vertical="center" wrapText="1"/>
    </xf>
    <xf numFmtId="0" fontId="10" fillId="13" borderId="67" xfId="0" applyFont="1" applyFill="1" applyBorder="1" applyAlignment="1" applyProtection="1">
      <alignment horizontal="center" vertical="center" shrinkToFit="1"/>
      <protection locked="0"/>
    </xf>
    <xf numFmtId="0" fontId="10" fillId="0" borderId="110" xfId="0" applyFont="1" applyBorder="1" applyAlignment="1">
      <alignment horizontal="center" vertical="center" shrinkToFit="1"/>
    </xf>
    <xf numFmtId="0" fontId="10" fillId="0" borderId="67" xfId="0" applyFont="1" applyBorder="1" applyAlignment="1">
      <alignment horizontal="center" vertical="center" shrinkToFit="1"/>
    </xf>
    <xf numFmtId="0" fontId="10" fillId="0" borderId="144" xfId="0" applyFont="1" applyBorder="1" applyAlignment="1">
      <alignment horizontal="center" vertical="center" shrinkToFit="1"/>
    </xf>
    <xf numFmtId="0" fontId="10" fillId="0" borderId="51" xfId="0" applyFont="1" applyBorder="1" applyAlignment="1">
      <alignment horizontal="center" vertical="center" shrinkToFit="1"/>
    </xf>
    <xf numFmtId="0" fontId="10" fillId="0" borderId="74" xfId="0" applyFont="1" applyBorder="1" applyAlignment="1">
      <alignment horizontal="center" vertical="center" shrinkToFit="1"/>
    </xf>
    <xf numFmtId="0" fontId="10" fillId="13" borderId="74" xfId="0" applyFont="1" applyFill="1" applyBorder="1" applyAlignment="1" applyProtection="1">
      <alignment horizontal="center" vertical="center"/>
      <protection locked="0"/>
    </xf>
    <xf numFmtId="0" fontId="10" fillId="13" borderId="73" xfId="0" applyFont="1" applyFill="1" applyBorder="1" applyAlignment="1" applyProtection="1">
      <alignment horizontal="center" vertical="center"/>
      <protection locked="0"/>
    </xf>
    <xf numFmtId="0" fontId="10" fillId="13" borderId="74" xfId="0" applyFont="1" applyFill="1" applyBorder="1" applyAlignment="1" applyProtection="1">
      <alignment horizontal="center" vertical="center" shrinkToFit="1"/>
      <protection locked="0"/>
    </xf>
    <xf numFmtId="0" fontId="10" fillId="13" borderId="73" xfId="0" applyFont="1" applyFill="1" applyBorder="1" applyAlignment="1" applyProtection="1">
      <alignment horizontal="center" vertical="center" shrinkToFit="1"/>
      <protection locked="0"/>
    </xf>
    <xf numFmtId="0" fontId="10" fillId="13" borderId="142" xfId="0" applyFont="1" applyFill="1" applyBorder="1" applyAlignment="1" applyProtection="1">
      <alignment horizontal="center" vertical="center"/>
      <protection locked="0"/>
    </xf>
    <xf numFmtId="0" fontId="10" fillId="13" borderId="142" xfId="0" applyFont="1" applyFill="1" applyBorder="1" applyAlignment="1" applyProtection="1">
      <alignment horizontal="center" vertical="center" shrinkToFit="1"/>
      <protection locked="0"/>
    </xf>
    <xf numFmtId="0" fontId="10" fillId="0" borderId="146" xfId="0" applyFont="1" applyBorder="1" applyAlignment="1">
      <alignment horizontal="center" vertical="center" shrinkToFit="1"/>
    </xf>
    <xf numFmtId="0" fontId="10" fillId="0" borderId="142" xfId="0" applyFont="1" applyBorder="1" applyAlignment="1">
      <alignment horizontal="center" vertical="center" shrinkToFit="1"/>
    </xf>
    <xf numFmtId="0" fontId="10" fillId="13" borderId="136" xfId="0" applyFont="1" applyFill="1" applyBorder="1" applyAlignment="1" applyProtection="1">
      <alignment horizontal="center" vertical="center"/>
      <protection locked="0"/>
    </xf>
    <xf numFmtId="0" fontId="10" fillId="13" borderId="136" xfId="0" applyFont="1" applyFill="1" applyBorder="1" applyAlignment="1" applyProtection="1">
      <alignment horizontal="center" vertical="center" shrinkToFit="1"/>
      <protection locked="0"/>
    </xf>
    <xf numFmtId="0" fontId="1" fillId="0" borderId="147" xfId="0" applyFont="1" applyBorder="1" applyAlignment="1">
      <alignment horizontal="center"/>
    </xf>
    <xf numFmtId="0" fontId="1" fillId="0" borderId="67" xfId="0" applyFont="1" applyBorder="1" applyAlignment="1">
      <alignment horizontal="center"/>
    </xf>
    <xf numFmtId="0" fontId="1" fillId="0" borderId="153" xfId="0" applyFont="1" applyBorder="1" applyAlignment="1">
      <alignment horizontal="center"/>
    </xf>
    <xf numFmtId="0" fontId="10" fillId="0" borderId="147" xfId="0" applyFont="1" applyBorder="1" applyAlignment="1">
      <alignment horizontal="center" vertical="center" shrinkToFit="1"/>
    </xf>
    <xf numFmtId="0" fontId="10" fillId="0" borderId="153" xfId="0" applyFont="1" applyBorder="1" applyAlignment="1">
      <alignment horizontal="center" vertical="center" shrinkToFit="1"/>
    </xf>
    <xf numFmtId="0" fontId="1" fillId="2" borderId="110" xfId="0" applyFont="1" applyFill="1" applyBorder="1" applyAlignment="1">
      <alignment horizontal="center" vertical="center"/>
    </xf>
    <xf numFmtId="0" fontId="1" fillId="2" borderId="144" xfId="0" applyFont="1" applyFill="1" applyBorder="1" applyAlignment="1">
      <alignment horizontal="center" vertical="center"/>
    </xf>
    <xf numFmtId="0" fontId="14" fillId="2" borderId="138" xfId="0" applyFont="1" applyFill="1" applyBorder="1" applyAlignment="1" applyProtection="1">
      <alignment horizontal="center" vertical="center" shrinkToFit="1"/>
      <protection locked="0"/>
    </xf>
    <xf numFmtId="0" fontId="10" fillId="2" borderId="55" xfId="0" applyFont="1" applyFill="1" applyBorder="1" applyAlignment="1" applyProtection="1">
      <alignment horizontal="center" vertical="center" shrinkToFit="1"/>
      <protection locked="0"/>
    </xf>
    <xf numFmtId="0" fontId="10" fillId="2" borderId="172" xfId="0" applyFont="1" applyFill="1" applyBorder="1" applyAlignment="1" applyProtection="1">
      <alignment horizontal="center" vertical="center" shrinkToFit="1"/>
      <protection locked="0"/>
    </xf>
    <xf numFmtId="0" fontId="10" fillId="2" borderId="165" xfId="0" applyFont="1" applyFill="1" applyBorder="1" applyAlignment="1" applyProtection="1">
      <alignment horizontal="center" vertical="center"/>
      <protection locked="0"/>
    </xf>
    <xf numFmtId="0" fontId="13" fillId="2" borderId="136" xfId="0" applyFont="1" applyFill="1" applyBorder="1" applyAlignment="1" applyProtection="1">
      <alignment horizontal="center" vertical="center" shrinkToFit="1"/>
      <protection locked="0"/>
    </xf>
    <xf numFmtId="0" fontId="13" fillId="2" borderId="164" xfId="0" applyFont="1" applyFill="1" applyBorder="1" applyAlignment="1" applyProtection="1">
      <alignment horizontal="center" vertical="center" shrinkToFit="1"/>
      <protection locked="0"/>
    </xf>
    <xf numFmtId="0" fontId="10" fillId="2" borderId="173" xfId="0" applyFont="1" applyFill="1" applyBorder="1" applyAlignment="1">
      <alignment horizontal="center" vertical="center" shrinkToFit="1"/>
    </xf>
    <xf numFmtId="0" fontId="10" fillId="2" borderId="174" xfId="0" applyFont="1" applyFill="1" applyBorder="1" applyAlignment="1" applyProtection="1">
      <alignment horizontal="center" vertical="center" shrinkToFit="1"/>
      <protection locked="0"/>
    </xf>
    <xf numFmtId="0" fontId="10" fillId="2" borderId="175" xfId="0" applyFont="1" applyFill="1" applyBorder="1" applyAlignment="1" applyProtection="1">
      <alignment horizontal="center" vertical="center" shrinkToFit="1"/>
      <protection locked="0"/>
    </xf>
    <xf numFmtId="0" fontId="16" fillId="2" borderId="56" xfId="0" applyFont="1" applyFill="1" applyBorder="1" applyAlignment="1" applyProtection="1">
      <alignment horizontal="center" vertical="center" shrinkToFit="1"/>
      <protection locked="0"/>
    </xf>
    <xf numFmtId="0" fontId="16" fillId="2" borderId="166" xfId="0" applyFont="1" applyFill="1" applyBorder="1" applyAlignment="1" applyProtection="1">
      <alignment horizontal="center" vertical="center" shrinkToFit="1"/>
      <protection locked="0"/>
    </xf>
    <xf numFmtId="0" fontId="10" fillId="2" borderId="179" xfId="0" applyFont="1" applyFill="1" applyBorder="1" applyAlignment="1">
      <alignment horizontal="center" vertical="center" shrinkToFit="1"/>
    </xf>
    <xf numFmtId="0" fontId="10" fillId="2" borderId="180" xfId="0" applyFont="1" applyFill="1" applyBorder="1" applyAlignment="1">
      <alignment horizontal="center" vertical="center" shrinkToFit="1"/>
    </xf>
    <xf numFmtId="0" fontId="10" fillId="2" borderId="174" xfId="0" applyFont="1" applyFill="1" applyBorder="1" applyAlignment="1" applyProtection="1">
      <alignment horizontal="left" vertical="center"/>
      <protection locked="0"/>
    </xf>
    <xf numFmtId="0" fontId="0" fillId="0" borderId="174" xfId="0" applyBorder="1" applyAlignment="1" applyProtection="1">
      <alignment horizontal="left" vertical="center"/>
      <protection locked="0"/>
    </xf>
    <xf numFmtId="0" fontId="16" fillId="2" borderId="70" xfId="0" applyFont="1" applyFill="1" applyBorder="1" applyAlignment="1" applyProtection="1">
      <alignment horizontal="center" vertical="center"/>
      <protection locked="0"/>
    </xf>
    <xf numFmtId="0" fontId="16" fillId="2" borderId="89" xfId="0" applyFont="1" applyFill="1" applyBorder="1" applyAlignment="1" applyProtection="1">
      <alignment horizontal="center" vertical="center"/>
      <protection locked="0"/>
    </xf>
    <xf numFmtId="0" fontId="10" fillId="2" borderId="138" xfId="0" applyFont="1" applyFill="1" applyBorder="1" applyAlignment="1" applyProtection="1">
      <alignment horizontal="center" vertical="center"/>
      <protection locked="0"/>
    </xf>
    <xf numFmtId="0" fontId="45" fillId="0" borderId="74" xfId="0" applyFont="1" applyBorder="1" applyAlignment="1" applyProtection="1">
      <alignment horizontal="center" vertical="center"/>
      <protection locked="0"/>
    </xf>
    <xf numFmtId="0" fontId="45" fillId="0" borderId="73" xfId="0" applyFont="1" applyBorder="1" applyAlignment="1" applyProtection="1">
      <alignment horizontal="center" vertical="center"/>
      <protection locked="0"/>
    </xf>
    <xf numFmtId="0" fontId="17" fillId="2" borderId="70" xfId="0" applyFont="1" applyFill="1" applyBorder="1" applyAlignment="1" applyProtection="1">
      <alignment horizontal="center" vertical="center" shrinkToFit="1"/>
      <protection locked="0"/>
    </xf>
    <xf numFmtId="0" fontId="10" fillId="0" borderId="1" xfId="0" applyFont="1" applyBorder="1" applyAlignment="1" applyProtection="1">
      <alignment horizontal="center" vertical="center"/>
      <protection locked="0"/>
    </xf>
    <xf numFmtId="0" fontId="12" fillId="0" borderId="136" xfId="0" applyFont="1" applyBorder="1" applyAlignment="1" applyProtection="1">
      <alignment horizontal="center" vertical="center"/>
      <protection locked="0"/>
    </xf>
    <xf numFmtId="0" fontId="11" fillId="0" borderId="144" xfId="0" applyFont="1" applyBorder="1" applyAlignment="1">
      <alignment horizontal="center" vertical="center" textRotation="255" shrinkToFit="1"/>
    </xf>
    <xf numFmtId="0" fontId="10" fillId="2" borderId="174" xfId="0" applyFont="1" applyFill="1" applyBorder="1" applyAlignment="1">
      <alignment horizontal="center" vertical="center" shrinkToFit="1"/>
    </xf>
    <xf numFmtId="0" fontId="10" fillId="2" borderId="175" xfId="0" applyFont="1" applyFill="1" applyBorder="1" applyAlignment="1">
      <alignment horizontal="center" vertical="center" shrinkToFit="1"/>
    </xf>
    <xf numFmtId="0" fontId="10" fillId="2" borderId="172" xfId="0" applyFont="1" applyFill="1" applyBorder="1" applyAlignment="1">
      <alignment horizontal="center" vertical="center" shrinkToFit="1"/>
    </xf>
    <xf numFmtId="0" fontId="10" fillId="0" borderId="144" xfId="0" applyFont="1" applyBorder="1" applyAlignment="1">
      <alignment horizontal="center" vertical="center" textRotation="255" shrinkToFit="1"/>
    </xf>
    <xf numFmtId="20" fontId="64" fillId="15" borderId="215" xfId="1" applyNumberFormat="1" applyFont="1" applyFill="1" applyBorder="1" applyAlignment="1">
      <alignment horizontal="center" vertical="center"/>
    </xf>
    <xf numFmtId="0" fontId="67" fillId="15" borderId="269" xfId="1" applyFont="1" applyFill="1" applyBorder="1" applyAlignment="1">
      <alignment horizontal="center" vertical="center" wrapText="1"/>
    </xf>
    <xf numFmtId="0" fontId="67" fillId="15" borderId="268" xfId="1" applyFont="1" applyFill="1" applyBorder="1" applyAlignment="1">
      <alignment horizontal="center" vertical="center" wrapText="1"/>
    </xf>
    <xf numFmtId="0" fontId="68" fillId="15" borderId="269" xfId="0" applyFont="1" applyFill="1" applyBorder="1" applyAlignment="1">
      <alignment horizontal="center" vertical="center"/>
    </xf>
    <xf numFmtId="0" fontId="68" fillId="15" borderId="268" xfId="0" applyFont="1" applyFill="1" applyBorder="1" applyAlignment="1">
      <alignment horizontal="center" vertical="center"/>
    </xf>
    <xf numFmtId="0" fontId="70" fillId="0" borderId="269" xfId="0" applyFont="1" applyBorder="1" applyAlignment="1">
      <alignment horizontal="center"/>
    </xf>
    <xf numFmtId="0" fontId="70" fillId="0" borderId="230" xfId="0" applyFont="1" applyBorder="1" applyAlignment="1">
      <alignment horizontal="center"/>
    </xf>
    <xf numFmtId="0" fontId="70" fillId="0" borderId="268" xfId="0" applyFont="1" applyBorder="1" applyAlignment="1">
      <alignment horizontal="center"/>
    </xf>
    <xf numFmtId="0" fontId="67" fillId="15" borderId="236" xfId="1" applyFont="1" applyFill="1" applyBorder="1" applyAlignment="1">
      <alignment horizontal="center" vertical="center" wrapText="1"/>
    </xf>
    <xf numFmtId="0" fontId="67" fillId="15" borderId="215" xfId="1" applyFont="1" applyFill="1" applyBorder="1" applyAlignment="1">
      <alignment horizontal="center" vertical="center" wrapText="1"/>
    </xf>
    <xf numFmtId="0" fontId="67" fillId="15" borderId="260" xfId="1" applyFont="1" applyFill="1" applyBorder="1" applyAlignment="1">
      <alignment horizontal="center" vertical="center" wrapText="1"/>
    </xf>
    <xf numFmtId="0" fontId="67" fillId="15" borderId="222" xfId="1" applyFont="1" applyFill="1" applyBorder="1" applyAlignment="1">
      <alignment horizontal="center" vertical="center" wrapText="1"/>
    </xf>
    <xf numFmtId="0" fontId="67" fillId="15" borderId="218" xfId="1" applyFont="1" applyFill="1" applyBorder="1" applyAlignment="1">
      <alignment horizontal="center" vertical="center" wrapText="1"/>
    </xf>
    <xf numFmtId="0" fontId="67" fillId="15" borderId="270" xfId="1" applyFont="1" applyFill="1" applyBorder="1" applyAlignment="1">
      <alignment horizontal="center" vertical="center" wrapText="1"/>
    </xf>
    <xf numFmtId="0" fontId="20" fillId="2" borderId="0" xfId="0" applyFont="1" applyFill="1" applyAlignment="1">
      <alignment horizontal="center" vertical="center"/>
    </xf>
    <xf numFmtId="0" fontId="43" fillId="15" borderId="269" xfId="1" applyFont="1" applyFill="1" applyBorder="1" applyAlignment="1">
      <alignment horizontal="center" vertical="center" wrapText="1"/>
    </xf>
    <xf numFmtId="0" fontId="43" fillId="15" borderId="268" xfId="1" applyFont="1" applyFill="1" applyBorder="1" applyAlignment="1">
      <alignment horizontal="center" vertical="center" wrapText="1"/>
    </xf>
    <xf numFmtId="0" fontId="67" fillId="15" borderId="223" xfId="1" applyFont="1" applyFill="1" applyBorder="1" applyAlignment="1">
      <alignment horizontal="center" vertical="center" wrapText="1"/>
    </xf>
    <xf numFmtId="0" fontId="67" fillId="15" borderId="227" xfId="1" applyFont="1" applyFill="1" applyBorder="1" applyAlignment="1">
      <alignment horizontal="center" vertical="center" wrapText="1"/>
    </xf>
    <xf numFmtId="0" fontId="67" fillId="15" borderId="271" xfId="1" applyFont="1" applyFill="1" applyBorder="1" applyAlignment="1">
      <alignment horizontal="center" vertical="center" wrapText="1"/>
    </xf>
    <xf numFmtId="0" fontId="67" fillId="15" borderId="273" xfId="1" applyFont="1" applyFill="1" applyBorder="1" applyAlignment="1">
      <alignment horizontal="center" vertical="center" wrapText="1"/>
    </xf>
    <xf numFmtId="0" fontId="67" fillId="15" borderId="274" xfId="1" applyFont="1" applyFill="1" applyBorder="1" applyAlignment="1">
      <alignment horizontal="center" vertical="center" wrapText="1"/>
    </xf>
    <xf numFmtId="0" fontId="68" fillId="15" borderId="223" xfId="0" applyFont="1" applyFill="1" applyBorder="1" applyAlignment="1">
      <alignment horizontal="center" vertical="center" wrapText="1"/>
    </xf>
    <xf numFmtId="0" fontId="68" fillId="15" borderId="227" xfId="0" applyFont="1" applyFill="1" applyBorder="1" applyAlignment="1">
      <alignment horizontal="center" vertical="center" wrapText="1"/>
    </xf>
    <xf numFmtId="0" fontId="68" fillId="15" borderId="271" xfId="0" applyFont="1" applyFill="1" applyBorder="1" applyAlignment="1">
      <alignment horizontal="center" vertical="center" wrapText="1"/>
    </xf>
    <xf numFmtId="0" fontId="68" fillId="15" borderId="222" xfId="1" applyFont="1" applyFill="1" applyBorder="1" applyAlignment="1">
      <alignment horizontal="center" vertical="center" wrapText="1"/>
    </xf>
    <xf numFmtId="0" fontId="68" fillId="15" borderId="218" xfId="1" applyFont="1" applyFill="1" applyBorder="1" applyAlignment="1">
      <alignment horizontal="center" vertical="center" wrapText="1"/>
    </xf>
    <xf numFmtId="0" fontId="68" fillId="15" borderId="270" xfId="1" applyFont="1" applyFill="1" applyBorder="1" applyAlignment="1">
      <alignment horizontal="center" vertical="center" wrapText="1"/>
    </xf>
    <xf numFmtId="0" fontId="67" fillId="15" borderId="229" xfId="1" applyFont="1" applyFill="1" applyBorder="1" applyAlignment="1">
      <alignment horizontal="center" vertical="center" wrapText="1"/>
    </xf>
    <xf numFmtId="0" fontId="67" fillId="15" borderId="259" xfId="1" applyFont="1" applyFill="1" applyBorder="1" applyAlignment="1">
      <alignment horizontal="center" vertical="center" wrapText="1"/>
    </xf>
    <xf numFmtId="0" fontId="67" fillId="15" borderId="239" xfId="1" applyFont="1" applyFill="1" applyBorder="1" applyAlignment="1">
      <alignment horizontal="center" vertical="center" wrapText="1"/>
    </xf>
    <xf numFmtId="0" fontId="22" fillId="2" borderId="228" xfId="0" applyFont="1" applyFill="1" applyBorder="1" applyAlignment="1">
      <alignment horizontal="center" vertical="center" wrapText="1"/>
    </xf>
    <xf numFmtId="0" fontId="22" fillId="2" borderId="254" xfId="0" applyFont="1" applyFill="1" applyBorder="1" applyAlignment="1">
      <alignment horizontal="center" vertical="center" wrapText="1"/>
    </xf>
    <xf numFmtId="0" fontId="22" fillId="2" borderId="276" xfId="0" applyFont="1" applyFill="1" applyBorder="1" applyAlignment="1">
      <alignment horizontal="center" vertical="center" wrapText="1"/>
    </xf>
    <xf numFmtId="0" fontId="69" fillId="2" borderId="281" xfId="0" applyFont="1" applyFill="1" applyBorder="1" applyAlignment="1">
      <alignment horizontal="center" vertical="center" wrapText="1"/>
    </xf>
    <xf numFmtId="0" fontId="69" fillId="2" borderId="215" xfId="0" applyFont="1" applyFill="1" applyBorder="1" applyAlignment="1">
      <alignment horizontal="center" vertical="center" wrapText="1"/>
    </xf>
    <xf numFmtId="0" fontId="69" fillId="2" borderId="260" xfId="0" applyFont="1" applyFill="1" applyBorder="1" applyAlignment="1">
      <alignment horizontal="center" vertical="center" wrapText="1"/>
    </xf>
    <xf numFmtId="20" fontId="64" fillId="15" borderId="209" xfId="1" applyNumberFormat="1" applyFont="1" applyFill="1" applyBorder="1" applyAlignment="1">
      <alignment horizontal="center" vertical="center"/>
    </xf>
    <xf numFmtId="0" fontId="66" fillId="15" borderId="269" xfId="1" applyFont="1" applyFill="1" applyBorder="1" applyAlignment="1">
      <alignment horizontal="center" vertical="center"/>
    </xf>
    <xf numFmtId="0" fontId="66" fillId="15" borderId="268" xfId="1" applyFont="1" applyFill="1" applyBorder="1" applyAlignment="1">
      <alignment horizontal="center" vertical="center"/>
    </xf>
    <xf numFmtId="0" fontId="67" fillId="15" borderId="280" xfId="1" applyFont="1" applyFill="1" applyBorder="1" applyAlignment="1">
      <alignment horizontal="center" vertical="center" wrapText="1"/>
    </xf>
    <xf numFmtId="0" fontId="67" fillId="15" borderId="242" xfId="1" applyFont="1" applyFill="1" applyBorder="1" applyAlignment="1">
      <alignment horizontal="center" vertical="center" wrapText="1"/>
    </xf>
    <xf numFmtId="0" fontId="69" fillId="2" borderId="284" xfId="0" applyFont="1" applyFill="1" applyBorder="1" applyAlignment="1">
      <alignment horizontal="center" vertical="center" wrapText="1"/>
    </xf>
    <xf numFmtId="0" fontId="69" fillId="2" borderId="242" xfId="0" applyFont="1" applyFill="1" applyBorder="1" applyAlignment="1">
      <alignment horizontal="center" vertical="center" wrapText="1"/>
    </xf>
    <xf numFmtId="0" fontId="69" fillId="2" borderId="239" xfId="0" applyFont="1" applyFill="1" applyBorder="1" applyAlignment="1">
      <alignment horizontal="center" vertical="center" wrapText="1"/>
    </xf>
    <xf numFmtId="0" fontId="19" fillId="2" borderId="56" xfId="0" applyFont="1" applyFill="1" applyBorder="1" applyAlignment="1">
      <alignment horizontal="center" vertical="center"/>
    </xf>
    <xf numFmtId="0" fontId="64" fillId="15" borderId="277" xfId="1" applyFont="1" applyFill="1" applyBorder="1" applyAlignment="1">
      <alignment horizontal="center" vertical="center"/>
    </xf>
    <xf numFmtId="0" fontId="64" fillId="15" borderId="278" xfId="1" applyFont="1" applyFill="1" applyBorder="1" applyAlignment="1">
      <alignment horizontal="center" vertical="center"/>
    </xf>
    <xf numFmtId="0" fontId="64" fillId="15" borderId="279" xfId="1" applyFont="1" applyFill="1" applyBorder="1" applyAlignment="1">
      <alignment horizontal="center" vertical="center"/>
    </xf>
    <xf numFmtId="0" fontId="64" fillId="15" borderId="208" xfId="1" applyFont="1" applyFill="1" applyBorder="1" applyAlignment="1">
      <alignment horizontal="center" vertical="center"/>
    </xf>
    <xf numFmtId="0" fontId="64" fillId="15" borderId="211" xfId="1" applyFont="1" applyFill="1" applyBorder="1" applyAlignment="1">
      <alignment horizontal="center" vertical="center"/>
    </xf>
    <xf numFmtId="20" fontId="64" fillId="15" borderId="206" xfId="1" applyNumberFormat="1" applyFont="1" applyFill="1" applyBorder="1" applyAlignment="1">
      <alignment horizontal="center" vertical="center"/>
    </xf>
    <xf numFmtId="0" fontId="72" fillId="15" borderId="269" xfId="1" applyFont="1" applyFill="1" applyBorder="1" applyAlignment="1">
      <alignment horizontal="center" vertical="center" wrapText="1"/>
    </xf>
    <xf numFmtId="0" fontId="72" fillId="15" borderId="268" xfId="1" applyFont="1" applyFill="1" applyBorder="1" applyAlignment="1">
      <alignment horizontal="center" vertical="center" wrapText="1"/>
    </xf>
    <xf numFmtId="0" fontId="74" fillId="15" borderId="241" xfId="1" applyFont="1" applyFill="1" applyBorder="1" applyAlignment="1">
      <alignment horizontal="center" vertical="center" wrapText="1"/>
    </xf>
    <xf numFmtId="0" fontId="74" fillId="15" borderId="254" xfId="1" applyFont="1" applyFill="1" applyBorder="1" applyAlignment="1">
      <alignment horizontal="center" vertical="center" wrapText="1"/>
    </xf>
    <xf numFmtId="0" fontId="74" fillId="15" borderId="243" xfId="1" applyFont="1" applyFill="1" applyBorder="1" applyAlignment="1">
      <alignment horizontal="center" vertical="center" wrapText="1"/>
    </xf>
    <xf numFmtId="0" fontId="67" fillId="15" borderId="241" xfId="1" applyFont="1" applyFill="1" applyBorder="1" applyAlignment="1">
      <alignment horizontal="center" vertical="center" wrapText="1"/>
    </xf>
    <xf numFmtId="0" fontId="67" fillId="15" borderId="254" xfId="1" applyFont="1" applyFill="1" applyBorder="1" applyAlignment="1">
      <alignment horizontal="center" vertical="center" wrapText="1"/>
    </xf>
    <xf numFmtId="0" fontId="67" fillId="15" borderId="243" xfId="1" applyFont="1" applyFill="1" applyBorder="1" applyAlignment="1">
      <alignment horizontal="center" vertical="center" wrapText="1"/>
    </xf>
    <xf numFmtId="0" fontId="67" fillId="16" borderId="244" xfId="0" applyFont="1" applyFill="1" applyBorder="1" applyAlignment="1">
      <alignment horizontal="center" vertical="center" wrapText="1"/>
    </xf>
    <xf numFmtId="0" fontId="67" fillId="16" borderId="245" xfId="0" applyFont="1" applyFill="1" applyBorder="1" applyAlignment="1">
      <alignment horizontal="center" vertical="center" wrapText="1"/>
    </xf>
    <xf numFmtId="0" fontId="67" fillId="16" borderId="246" xfId="0" applyFont="1" applyFill="1" applyBorder="1" applyAlignment="1">
      <alignment horizontal="center" vertical="center" wrapText="1"/>
    </xf>
    <xf numFmtId="0" fontId="67" fillId="15" borderId="275" xfId="1" applyFont="1" applyFill="1" applyBorder="1" applyAlignment="1">
      <alignment horizontal="center" vertical="center" wrapText="1"/>
    </xf>
    <xf numFmtId="0" fontId="67" fillId="15" borderId="269" xfId="1" applyFont="1" applyFill="1" applyBorder="1" applyAlignment="1">
      <alignment horizontal="center" vertical="center"/>
    </xf>
    <xf numFmtId="0" fontId="67" fillId="15" borderId="268" xfId="1" applyFont="1" applyFill="1" applyBorder="1" applyAlignment="1">
      <alignment horizontal="center" vertical="center"/>
    </xf>
    <xf numFmtId="20" fontId="66" fillId="15" borderId="269" xfId="1" applyNumberFormat="1" applyFont="1" applyFill="1" applyBorder="1" applyAlignment="1">
      <alignment horizontal="center" vertical="center"/>
    </xf>
    <xf numFmtId="20" fontId="66" fillId="15" borderId="268" xfId="1" applyNumberFormat="1" applyFont="1" applyFill="1" applyBorder="1" applyAlignment="1">
      <alignment horizontal="center" vertical="center"/>
    </xf>
    <xf numFmtId="0" fontId="67" fillId="15" borderId="240" xfId="1" applyFont="1" applyFill="1" applyBorder="1" applyAlignment="1">
      <alignment horizontal="center" vertical="center" wrapText="1"/>
    </xf>
    <xf numFmtId="0" fontId="67" fillId="15" borderId="216" xfId="1" applyFont="1" applyFill="1" applyBorder="1" applyAlignment="1">
      <alignment horizontal="center" vertical="center" wrapText="1"/>
    </xf>
    <xf numFmtId="0" fontId="67" fillId="15" borderId="235" xfId="1" applyFont="1" applyFill="1" applyBorder="1" applyAlignment="1">
      <alignment horizontal="center" vertical="center" wrapText="1"/>
    </xf>
    <xf numFmtId="0" fontId="62" fillId="15" borderId="264" xfId="0" applyFont="1" applyFill="1" applyBorder="1" applyAlignment="1">
      <alignment horizontal="center" vertical="center" wrapText="1"/>
    </xf>
    <xf numFmtId="0" fontId="62" fillId="15" borderId="261" xfId="0" applyFont="1" applyFill="1" applyBorder="1" applyAlignment="1">
      <alignment horizontal="center" vertical="center" wrapText="1"/>
    </xf>
    <xf numFmtId="0" fontId="62" fillId="15" borderId="265" xfId="0" applyFont="1" applyFill="1" applyBorder="1" applyAlignment="1">
      <alignment horizontal="center" vertical="center" wrapText="1"/>
    </xf>
    <xf numFmtId="0" fontId="67" fillId="15" borderId="248" xfId="1" applyFont="1" applyFill="1" applyBorder="1" applyAlignment="1">
      <alignment horizontal="center" vertical="center" wrapText="1"/>
    </xf>
    <xf numFmtId="0" fontId="67" fillId="15" borderId="187" xfId="1" applyFont="1" applyFill="1" applyBorder="1" applyAlignment="1">
      <alignment horizontal="center" vertical="center" wrapText="1"/>
    </xf>
    <xf numFmtId="0" fontId="67" fillId="15" borderId="266" xfId="1" applyFont="1" applyFill="1" applyBorder="1" applyAlignment="1">
      <alignment horizontal="center" vertical="center" wrapText="1"/>
    </xf>
    <xf numFmtId="0" fontId="72" fillId="15" borderId="236" xfId="1" applyFont="1" applyFill="1" applyBorder="1" applyAlignment="1">
      <alignment horizontal="center" vertical="center" wrapText="1"/>
    </xf>
    <xf numFmtId="0" fontId="72" fillId="15" borderId="247" xfId="1" applyFont="1" applyFill="1" applyBorder="1" applyAlignment="1">
      <alignment horizontal="center" vertical="center" wrapText="1"/>
    </xf>
    <xf numFmtId="0" fontId="72" fillId="15" borderId="240" xfId="1" applyFont="1" applyFill="1" applyBorder="1" applyAlignment="1">
      <alignment horizontal="center" vertical="center" wrapText="1"/>
    </xf>
    <xf numFmtId="0" fontId="72" fillId="15" borderId="260" xfId="1" applyFont="1" applyFill="1" applyBorder="1" applyAlignment="1">
      <alignment horizontal="center" vertical="center" wrapText="1"/>
    </xf>
    <xf numFmtId="0" fontId="72" fillId="15" borderId="272" xfId="1" applyFont="1" applyFill="1" applyBorder="1" applyAlignment="1">
      <alignment horizontal="center" vertical="center" wrapText="1"/>
    </xf>
    <xf numFmtId="0" fontId="72" fillId="15" borderId="235" xfId="1" applyFont="1" applyFill="1" applyBorder="1" applyAlignment="1">
      <alignment horizontal="center" vertical="center" wrapText="1"/>
    </xf>
    <xf numFmtId="0" fontId="68" fillId="15" borderId="280" xfId="0" applyFont="1" applyFill="1" applyBorder="1" applyAlignment="1">
      <alignment horizontal="center" vertical="center" wrapText="1"/>
    </xf>
    <xf numFmtId="0" fontId="68" fillId="15" borderId="242" xfId="0" applyFont="1" applyFill="1" applyBorder="1" applyAlignment="1">
      <alignment horizontal="center" vertical="center" wrapText="1"/>
    </xf>
    <xf numFmtId="0" fontId="68" fillId="15" borderId="239" xfId="0" applyFont="1" applyFill="1" applyBorder="1" applyAlignment="1">
      <alignment horizontal="center" vertical="center" wrapText="1"/>
    </xf>
    <xf numFmtId="0" fontId="38" fillId="2" borderId="142" xfId="0" applyFont="1" applyFill="1" applyBorder="1" applyAlignment="1">
      <alignment horizontal="center" vertical="center"/>
    </xf>
    <xf numFmtId="0" fontId="52" fillId="2" borderId="43" xfId="0" applyFont="1" applyFill="1" applyBorder="1" applyAlignment="1">
      <alignment horizontal="center" vertical="center"/>
    </xf>
    <xf numFmtId="0" fontId="49" fillId="2" borderId="20" xfId="0" applyFont="1" applyFill="1" applyBorder="1" applyAlignment="1">
      <alignment horizontal="center" vertical="center"/>
    </xf>
    <xf numFmtId="0" fontId="50" fillId="2" borderId="20" xfId="0" applyFont="1" applyFill="1" applyBorder="1" applyAlignment="1">
      <alignment horizontal="center" vertical="center"/>
    </xf>
    <xf numFmtId="0" fontId="51" fillId="2" borderId="43" xfId="0" applyFont="1" applyFill="1" applyBorder="1" applyAlignment="1">
      <alignment horizontal="center" vertical="center"/>
    </xf>
    <xf numFmtId="0" fontId="38" fillId="2" borderId="1" xfId="0" applyFont="1" applyFill="1" applyBorder="1" applyAlignment="1">
      <alignment horizontal="left" vertical="center"/>
    </xf>
    <xf numFmtId="0" fontId="56" fillId="0" borderId="140" xfId="0" applyFont="1" applyBorder="1" applyAlignment="1">
      <alignment horizontal="center" vertical="center" shrinkToFit="1"/>
    </xf>
    <xf numFmtId="0" fontId="56" fillId="0" borderId="141" xfId="0" applyFont="1" applyBorder="1" applyAlignment="1">
      <alignment horizontal="center" vertical="center" shrinkToFit="1"/>
    </xf>
    <xf numFmtId="0" fontId="38" fillId="10" borderId="140" xfId="0" applyFont="1" applyFill="1" applyBorder="1" applyAlignment="1">
      <alignment horizontal="center" vertical="center" shrinkToFit="1"/>
    </xf>
    <xf numFmtId="0" fontId="38" fillId="10" borderId="141" xfId="0" applyFont="1" applyFill="1" applyBorder="1" applyAlignment="1">
      <alignment horizontal="center" vertical="center" shrinkToFit="1"/>
    </xf>
    <xf numFmtId="0" fontId="38" fillId="0" borderId="138" xfId="0" applyFont="1" applyBorder="1" applyAlignment="1">
      <alignment horizontal="center" vertical="center" shrinkToFit="1"/>
    </xf>
    <xf numFmtId="0" fontId="24" fillId="2" borderId="20" xfId="0" applyFont="1" applyFill="1" applyBorder="1" applyAlignment="1">
      <alignment horizontal="center" vertical="center"/>
    </xf>
    <xf numFmtId="0" fontId="23" fillId="2" borderId="20" xfId="0" applyFont="1" applyFill="1" applyBorder="1" applyAlignment="1">
      <alignment horizontal="center" vertical="center"/>
    </xf>
    <xf numFmtId="0" fontId="38" fillId="0" borderId="0" xfId="0" applyFont="1" applyAlignment="1">
      <alignment horizontal="left"/>
    </xf>
    <xf numFmtId="0" fontId="38" fillId="0" borderId="136" xfId="0" applyFont="1" applyBorder="1" applyAlignment="1">
      <alignment horizontal="center"/>
    </xf>
    <xf numFmtId="0" fontId="56" fillId="0" borderId="138" xfId="0" applyFont="1" applyBorder="1" applyAlignment="1">
      <alignment horizontal="center" vertical="center" shrinkToFit="1"/>
    </xf>
    <xf numFmtId="0" fontId="38" fillId="0" borderId="187" xfId="0" applyFont="1" applyBorder="1" applyAlignment="1">
      <alignment horizontal="center" vertical="center"/>
    </xf>
    <xf numFmtId="0" fontId="38" fillId="0" borderId="138" xfId="0" applyFont="1" applyBorder="1" applyAlignment="1">
      <alignment horizontal="center" vertical="center"/>
    </xf>
    <xf numFmtId="0" fontId="38" fillId="0" borderId="168" xfId="0" applyFont="1" applyBorder="1" applyAlignment="1">
      <alignment horizontal="left" vertical="center"/>
    </xf>
    <xf numFmtId="0" fontId="38" fillId="0" borderId="171" xfId="0" applyFont="1" applyBorder="1" applyAlignment="1">
      <alignment horizontal="left" vertical="center"/>
    </xf>
    <xf numFmtId="0" fontId="38" fillId="0" borderId="169" xfId="0" applyFont="1" applyBorder="1" applyAlignment="1">
      <alignment horizontal="left" vertical="center"/>
    </xf>
    <xf numFmtId="0" fontId="38" fillId="0" borderId="138" xfId="0" applyFont="1" applyBorder="1" applyAlignment="1">
      <alignment horizontal="left" vertical="center"/>
    </xf>
    <xf numFmtId="0" fontId="38" fillId="0" borderId="165" xfId="0" applyFont="1" applyBorder="1" applyAlignment="1">
      <alignment horizontal="left" vertical="center"/>
    </xf>
    <xf numFmtId="0" fontId="38" fillId="0" borderId="136" xfId="0" applyFont="1" applyBorder="1" applyAlignment="1">
      <alignment horizontal="left" vertical="center"/>
    </xf>
    <xf numFmtId="0" fontId="38" fillId="0" borderId="164" xfId="0" applyFont="1" applyBorder="1" applyAlignment="1">
      <alignment horizontal="left" vertical="center"/>
    </xf>
    <xf numFmtId="0" fontId="40" fillId="2" borderId="1" xfId="0" applyFont="1" applyFill="1" applyBorder="1" applyAlignment="1">
      <alignment horizontal="left" vertical="center"/>
    </xf>
    <xf numFmtId="0" fontId="47" fillId="2" borderId="20" xfId="0" applyFont="1" applyFill="1" applyBorder="1" applyAlignment="1">
      <alignment horizontal="center" vertical="center"/>
    </xf>
    <xf numFmtId="0" fontId="38" fillId="0" borderId="167" xfId="0" applyFont="1" applyBorder="1" applyAlignment="1">
      <alignment horizontal="center" vertical="center"/>
    </xf>
    <xf numFmtId="0" fontId="38" fillId="0" borderId="141" xfId="0" applyFont="1" applyBorder="1" applyAlignment="1">
      <alignment horizontal="center" vertical="center"/>
    </xf>
    <xf numFmtId="0" fontId="38" fillId="0" borderId="140" xfId="0" applyFont="1" applyBorder="1" applyAlignment="1">
      <alignment horizontal="center" vertical="center"/>
    </xf>
    <xf numFmtId="0" fontId="38" fillId="0" borderId="170" xfId="0" applyFont="1" applyBorder="1" applyAlignment="1">
      <alignment horizontal="left" vertical="center"/>
    </xf>
    <xf numFmtId="0" fontId="38" fillId="0" borderId="142" xfId="0" applyFont="1" applyBorder="1" applyAlignment="1">
      <alignment horizontal="left" vertical="center"/>
    </xf>
    <xf numFmtId="0" fontId="38" fillId="0" borderId="159" xfId="0" applyFont="1" applyBorder="1" applyAlignment="1">
      <alignment horizontal="left" vertical="center"/>
    </xf>
    <xf numFmtId="0" fontId="38" fillId="0" borderId="167" xfId="0" applyFont="1" applyBorder="1" applyAlignment="1">
      <alignment horizontal="left" vertical="center"/>
    </xf>
    <xf numFmtId="0" fontId="38" fillId="0" borderId="56" xfId="0" applyFont="1" applyBorder="1" applyAlignment="1">
      <alignment horizontal="left" vertical="center"/>
    </xf>
    <xf numFmtId="0" fontId="38" fillId="0" borderId="166" xfId="0" applyFont="1" applyBorder="1" applyAlignment="1">
      <alignment horizontal="left" vertical="center"/>
    </xf>
    <xf numFmtId="0" fontId="55" fillId="2" borderId="20" xfId="0" applyFont="1" applyFill="1" applyBorder="1" applyAlignment="1">
      <alignment horizontal="center" vertical="center"/>
    </xf>
    <xf numFmtId="0" fontId="46" fillId="2" borderId="20" xfId="0" applyFont="1" applyFill="1" applyBorder="1" applyAlignment="1">
      <alignment horizontal="center" vertical="center"/>
    </xf>
    <xf numFmtId="0" fontId="38" fillId="0" borderId="187" xfId="0" applyFont="1" applyBorder="1" applyAlignment="1">
      <alignment horizontal="left" vertical="center"/>
    </xf>
    <xf numFmtId="0" fontId="38" fillId="0" borderId="140" xfId="0" applyFont="1" applyBorder="1" applyAlignment="1">
      <alignment horizontal="left" vertical="center"/>
    </xf>
    <xf numFmtId="0" fontId="38" fillId="2" borderId="20" xfId="0" applyFont="1" applyFill="1" applyBorder="1" applyAlignment="1">
      <alignment horizontal="right" vertical="center"/>
    </xf>
    <xf numFmtId="0" fontId="0" fillId="0" borderId="0" xfId="0" applyAlignment="1">
      <alignment horizontal="right" vertical="center"/>
    </xf>
    <xf numFmtId="0" fontId="28" fillId="0" borderId="56" xfId="0" applyFont="1" applyBorder="1" applyAlignment="1">
      <alignment horizontal="center" vertical="center" shrinkToFit="1"/>
    </xf>
    <xf numFmtId="0" fontId="28" fillId="6" borderId="20" xfId="0" applyFont="1" applyFill="1" applyBorder="1" applyAlignment="1">
      <alignment horizontal="left" vertical="center"/>
    </xf>
    <xf numFmtId="0" fontId="6" fillId="0" borderId="21" xfId="0" applyFont="1" applyBorder="1"/>
    <xf numFmtId="0" fontId="6" fillId="0" borderId="22" xfId="0" applyFont="1" applyBorder="1"/>
    <xf numFmtId="0" fontId="20" fillId="2" borderId="86" xfId="0" applyFont="1" applyFill="1" applyBorder="1" applyAlignment="1">
      <alignment horizontal="left" vertical="center"/>
    </xf>
    <xf numFmtId="0" fontId="6" fillId="0" borderId="41" xfId="0" applyFont="1" applyBorder="1"/>
    <xf numFmtId="0" fontId="6" fillId="0" borderId="87" xfId="0" applyFont="1" applyBorder="1"/>
    <xf numFmtId="0" fontId="6" fillId="0" borderId="90" xfId="0" applyFont="1" applyBorder="1"/>
    <xf numFmtId="0" fontId="0" fillId="0" borderId="0" xfId="0"/>
    <xf numFmtId="0" fontId="6" fillId="0" borderId="91" xfId="0" applyFont="1" applyBorder="1"/>
    <xf numFmtId="0" fontId="6" fillId="0" borderId="94" xfId="0" applyFont="1" applyBorder="1"/>
    <xf numFmtId="0" fontId="6" fillId="0" borderId="36" xfId="0" applyFont="1" applyBorder="1"/>
    <xf numFmtId="0" fontId="6" fillId="0" borderId="95" xfId="0" applyFont="1" applyBorder="1"/>
    <xf numFmtId="0" fontId="20" fillId="2" borderId="43" xfId="0" applyFont="1" applyFill="1" applyBorder="1" applyAlignment="1">
      <alignment horizontal="left" vertical="center"/>
    </xf>
    <xf numFmtId="0" fontId="6" fillId="0" borderId="56" xfId="0" applyFont="1" applyBorder="1"/>
    <xf numFmtId="0" fontId="6" fillId="0" borderId="44" xfId="0" applyFont="1" applyBorder="1"/>
    <xf numFmtId="0" fontId="6" fillId="0" borderId="53" xfId="0" applyFont="1" applyBorder="1"/>
    <xf numFmtId="0" fontId="6" fillId="0" borderId="37" xfId="0" applyFont="1" applyBorder="1"/>
    <xf numFmtId="0" fontId="25" fillId="2" borderId="43" xfId="0" applyFont="1" applyFill="1" applyBorder="1" applyAlignment="1">
      <alignment horizontal="center" vertical="center"/>
    </xf>
    <xf numFmtId="0" fontId="6" fillId="0" borderId="84" xfId="0" applyFont="1" applyBorder="1"/>
    <xf numFmtId="0" fontId="6" fillId="0" borderId="34" xfId="0" applyFont="1" applyBorder="1"/>
    <xf numFmtId="0" fontId="6" fillId="0" borderId="85" xfId="0" applyFont="1" applyBorder="1"/>
    <xf numFmtId="0" fontId="23" fillId="2" borderId="86" xfId="0" applyFont="1" applyFill="1" applyBorder="1" applyAlignment="1">
      <alignment horizontal="center" vertical="center"/>
    </xf>
    <xf numFmtId="0" fontId="6" fillId="0" borderId="92" xfId="0" applyFont="1" applyBorder="1"/>
    <xf numFmtId="0" fontId="6" fillId="0" borderId="93" xfId="0" applyFont="1" applyBorder="1"/>
    <xf numFmtId="0" fontId="6" fillId="0" borderId="88" xfId="0" applyFont="1" applyBorder="1"/>
    <xf numFmtId="0" fontId="6" fillId="0" borderId="39" xfId="0" applyFont="1" applyBorder="1"/>
    <xf numFmtId="0" fontId="23" fillId="2" borderId="89" xfId="0" applyFont="1" applyFill="1" applyBorder="1" applyAlignment="1">
      <alignment horizontal="center" vertical="center"/>
    </xf>
    <xf numFmtId="0" fontId="6" fillId="0" borderId="38" xfId="0" applyFont="1" applyBorder="1"/>
    <xf numFmtId="0" fontId="24" fillId="2" borderId="86" xfId="0" applyFont="1" applyFill="1" applyBorder="1" applyAlignment="1">
      <alignment horizontal="center" vertical="center"/>
    </xf>
    <xf numFmtId="0" fontId="20" fillId="5" borderId="86" xfId="0" applyFont="1" applyFill="1" applyBorder="1" applyAlignment="1">
      <alignment horizontal="center" vertical="center"/>
    </xf>
    <xf numFmtId="0" fontId="26" fillId="0" borderId="134" xfId="0" applyFont="1" applyBorder="1" applyAlignment="1">
      <alignment horizontal="right" vertical="center"/>
    </xf>
    <xf numFmtId="0" fontId="6" fillId="0" borderId="105" xfId="0" applyFont="1" applyBorder="1"/>
    <xf numFmtId="0" fontId="6" fillId="0" borderId="135" xfId="0" applyFont="1" applyBorder="1"/>
    <xf numFmtId="0" fontId="29" fillId="0" borderId="132" xfId="0" applyFont="1" applyBorder="1" applyAlignment="1">
      <alignment horizontal="center" vertical="center"/>
    </xf>
    <xf numFmtId="0" fontId="6" fillId="0" borderId="62" xfId="0" applyFont="1" applyBorder="1"/>
    <xf numFmtId="0" fontId="6" fillId="0" borderId="127" xfId="0" applyFont="1" applyBorder="1"/>
    <xf numFmtId="0" fontId="26" fillId="0" borderId="115" xfId="0" applyFont="1" applyBorder="1" applyAlignment="1">
      <alignment horizontal="center" vertical="center" shrinkToFit="1"/>
    </xf>
    <xf numFmtId="0" fontId="6" fillId="0" borderId="116" xfId="0" applyFont="1" applyBorder="1"/>
    <xf numFmtId="0" fontId="6" fillId="0" borderId="133" xfId="0" applyFont="1" applyBorder="1"/>
    <xf numFmtId="0" fontId="26" fillId="0" borderId="129" xfId="0" applyFont="1" applyBorder="1" applyAlignment="1">
      <alignment horizontal="center" vertical="center" shrinkToFit="1"/>
    </xf>
    <xf numFmtId="0" fontId="6" fillId="0" borderId="130" xfId="0" applyFont="1" applyBorder="1"/>
    <xf numFmtId="0" fontId="6" fillId="0" borderId="131" xfId="0" applyFont="1" applyBorder="1"/>
    <xf numFmtId="0" fontId="29" fillId="0" borderId="128" xfId="0" applyFont="1" applyBorder="1" applyAlignment="1">
      <alignment horizontal="center" vertical="center"/>
    </xf>
    <xf numFmtId="0" fontId="6" fillId="0" borderId="67" xfId="0" applyFont="1" applyBorder="1"/>
    <xf numFmtId="0" fontId="6" fillId="0" borderId="68" xfId="0" applyFont="1" applyBorder="1"/>
    <xf numFmtId="0" fontId="29" fillId="2" borderId="20" xfId="0" applyFont="1" applyFill="1" applyBorder="1" applyAlignment="1">
      <alignment horizontal="center" vertical="center"/>
    </xf>
    <xf numFmtId="0" fontId="30" fillId="0" borderId="43" xfId="0" applyFont="1" applyBorder="1" applyAlignment="1">
      <alignment horizontal="center" vertical="center"/>
    </xf>
    <xf numFmtId="0" fontId="26" fillId="0" borderId="14" xfId="0" applyFont="1" applyBorder="1" applyAlignment="1">
      <alignment horizontal="center" vertical="center"/>
    </xf>
    <xf numFmtId="0" fontId="6" fillId="0" borderId="15" xfId="0" applyFont="1" applyBorder="1"/>
    <xf numFmtId="0" fontId="6" fillId="0" borderId="23" xfId="0" applyFont="1" applyBorder="1"/>
    <xf numFmtId="0" fontId="26" fillId="0" borderId="58" xfId="0" applyFont="1" applyBorder="1" applyAlignment="1">
      <alignment horizontal="center" vertical="center"/>
    </xf>
    <xf numFmtId="0" fontId="6" fillId="0" borderId="96" xfId="0" applyFont="1" applyBorder="1"/>
    <xf numFmtId="0" fontId="26" fillId="0" borderId="103" xfId="0" applyFont="1" applyBorder="1" applyAlignment="1">
      <alignment horizontal="center" vertical="center" textRotation="255"/>
    </xf>
    <xf numFmtId="0" fontId="6" fillId="0" borderId="63" xfId="0" applyFont="1" applyBorder="1"/>
    <xf numFmtId="0" fontId="6" fillId="0" borderId="121" xfId="0" applyFont="1" applyBorder="1"/>
    <xf numFmtId="0" fontId="26" fillId="0" borderId="110" xfId="0" applyFont="1" applyBorder="1" applyAlignment="1">
      <alignment horizontal="center" vertical="center" textRotation="255"/>
    </xf>
    <xf numFmtId="0" fontId="31" fillId="0" borderId="97" xfId="0" applyFont="1" applyBorder="1" applyAlignment="1">
      <alignment horizontal="center" vertical="center"/>
    </xf>
    <xf numFmtId="0" fontId="6" fillId="0" borderId="59" xfId="0" applyFont="1" applyBorder="1"/>
    <xf numFmtId="0" fontId="26" fillId="0" borderId="100" xfId="0" applyFont="1" applyBorder="1" applyAlignment="1">
      <alignment horizontal="right" vertical="center"/>
    </xf>
    <xf numFmtId="0" fontId="6" fillId="0" borderId="101" xfId="0" applyFont="1" applyBorder="1"/>
    <xf numFmtId="0" fontId="6" fillId="0" borderId="102" xfId="0" applyFont="1" applyBorder="1"/>
    <xf numFmtId="0" fontId="26" fillId="0" borderId="26" xfId="0" applyFont="1" applyBorder="1" applyAlignment="1">
      <alignment horizontal="center" vertical="center"/>
    </xf>
    <xf numFmtId="0" fontId="6" fillId="0" borderId="28" xfId="0" applyFont="1" applyBorder="1"/>
    <xf numFmtId="0" fontId="6" fillId="0" borderId="27" xfId="0" applyFont="1" applyBorder="1"/>
    <xf numFmtId="0" fontId="26" fillId="0" borderId="118" xfId="0" applyFont="1" applyBorder="1" applyAlignment="1">
      <alignment horizontal="center" vertical="center"/>
    </xf>
    <xf numFmtId="0" fontId="6" fillId="0" borderId="119" xfId="0" applyFont="1" applyBorder="1"/>
    <xf numFmtId="0" fontId="6" fillId="0" borderId="120" xfId="0" applyFont="1" applyBorder="1"/>
    <xf numFmtId="0" fontId="26" fillId="0" borderId="107" xfId="0" applyFont="1" applyBorder="1" applyAlignment="1">
      <alignment horizontal="center" vertical="center"/>
    </xf>
    <xf numFmtId="0" fontId="6" fillId="0" borderId="108" xfId="0" applyFont="1" applyBorder="1"/>
    <xf numFmtId="0" fontId="6" fillId="0" borderId="109" xfId="0" applyFont="1" applyBorder="1"/>
    <xf numFmtId="0" fontId="26" fillId="0" borderId="114" xfId="0" applyFont="1" applyBorder="1" applyAlignment="1">
      <alignment horizontal="center" vertical="center" textRotation="255"/>
    </xf>
    <xf numFmtId="0" fontId="26" fillId="0" borderId="122" xfId="0" applyFont="1" applyBorder="1" applyAlignment="1">
      <alignment horizontal="center" vertical="center"/>
    </xf>
    <xf numFmtId="0" fontId="6" fillId="0" borderId="123" xfId="0" applyFont="1" applyBorder="1"/>
    <xf numFmtId="0" fontId="6" fillId="0" borderId="124" xfId="0" applyFont="1" applyBorder="1"/>
    <xf numFmtId="0" fontId="26" fillId="0" borderId="125" xfId="0" applyFont="1" applyBorder="1" applyAlignment="1">
      <alignment horizontal="center" vertical="center"/>
    </xf>
    <xf numFmtId="0" fontId="6" fillId="0" borderId="126" xfId="0" applyFont="1" applyBorder="1"/>
    <xf numFmtId="0" fontId="26" fillId="0" borderId="97" xfId="0" applyFont="1" applyBorder="1" applyAlignment="1">
      <alignment horizontal="center" vertical="center"/>
    </xf>
    <xf numFmtId="0" fontId="6" fillId="0" borderId="60" xfId="0" applyFont="1" applyBorder="1"/>
    <xf numFmtId="0" fontId="26" fillId="0" borderId="104" xfId="0" applyFont="1" applyBorder="1" applyAlignment="1">
      <alignment horizontal="center" vertical="center"/>
    </xf>
    <xf numFmtId="0" fontId="6" fillId="0" borderId="106" xfId="0" applyFont="1" applyBorder="1"/>
    <xf numFmtId="0" fontId="26" fillId="0" borderId="111" xfId="0" applyFont="1" applyBorder="1" applyAlignment="1">
      <alignment horizontal="center" vertical="center"/>
    </xf>
    <xf numFmtId="0" fontId="6" fillId="0" borderId="112" xfId="0" applyFont="1" applyBorder="1"/>
    <xf numFmtId="0" fontId="6" fillId="0" borderId="113" xfId="0" applyFont="1" applyBorder="1"/>
    <xf numFmtId="0" fontId="26" fillId="0" borderId="115" xfId="0" applyFont="1" applyBorder="1" applyAlignment="1">
      <alignment horizontal="center" vertical="center"/>
    </xf>
    <xf numFmtId="0" fontId="6" fillId="0" borderId="117" xfId="0" applyFont="1" applyBorder="1"/>
    <xf numFmtId="0" fontId="26" fillId="0" borderId="1" xfId="0" applyFont="1" applyBorder="1" applyAlignment="1">
      <alignment horizontal="left" vertical="center"/>
    </xf>
    <xf numFmtId="0" fontId="26" fillId="0" borderId="20" xfId="0" applyFont="1" applyBorder="1" applyAlignment="1">
      <alignment horizontal="right" vertical="center"/>
    </xf>
    <xf numFmtId="0" fontId="20" fillId="0" borderId="20" xfId="0" applyFont="1" applyBorder="1" applyAlignment="1">
      <alignment horizontal="left" vertical="center"/>
    </xf>
    <xf numFmtId="0" fontId="33" fillId="0" borderId="49" xfId="0" applyFont="1" applyBorder="1" applyAlignment="1">
      <alignment vertical="center"/>
    </xf>
    <xf numFmtId="0" fontId="6" fillId="0" borderId="46" xfId="0" applyFont="1" applyBorder="1"/>
    <xf numFmtId="0" fontId="20" fillId="0" borderId="103" xfId="0" applyFont="1" applyBorder="1" applyAlignment="1">
      <alignment horizontal="center" vertical="center"/>
    </xf>
    <xf numFmtId="0" fontId="20" fillId="0" borderId="128" xfId="0" applyFont="1" applyBorder="1" applyAlignment="1">
      <alignment horizontal="center" vertical="center"/>
    </xf>
    <xf numFmtId="0" fontId="26" fillId="0" borderId="56" xfId="0" applyFont="1" applyBorder="1" applyAlignment="1">
      <alignment horizontal="right" vertical="center"/>
    </xf>
    <xf numFmtId="0" fontId="0" fillId="12" borderId="138" xfId="0" applyFill="1" applyBorder="1" applyAlignment="1">
      <alignment horizontal="center" vertical="center"/>
    </xf>
    <xf numFmtId="0" fontId="0" fillId="11" borderId="138" xfId="0" applyFill="1" applyBorder="1" applyAlignment="1">
      <alignment horizontal="center" vertical="center"/>
    </xf>
    <xf numFmtId="0" fontId="57" fillId="0" borderId="0" xfId="0" applyFont="1" applyAlignment="1">
      <alignment horizontal="center" vertical="center"/>
    </xf>
  </cellXfs>
  <cellStyles count="3">
    <cellStyle name="標準" xfId="0" builtinId="0"/>
    <cellStyle name="標準 2" xfId="2" xr:uid="{79D588BF-E621-4E92-BB14-84B19AF80DAE}"/>
    <cellStyle name="標準_P34東海時程審判編成608" xfId="1" xr:uid="{D8DB21B3-D30A-4A21-BE16-B349CC65A66B}"/>
  </cellStyles>
  <dxfs count="0"/>
  <tableStyles count="0" defaultTableStyle="TableStyleMedium2" defaultPivotStyle="PivotStyleLight16"/>
  <colors>
    <mruColors>
      <color rgb="FF9CF5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79374</xdr:rowOff>
    </xdr:from>
    <xdr:ext cx="8532812" cy="9895417"/>
    <xdr:pic>
      <xdr:nvPicPr>
        <xdr:cNvPr id="2" name="image1.png">
          <a:extLst>
            <a:ext uri="{FF2B5EF4-FFF2-40B4-BE49-F238E27FC236}">
              <a16:creationId xmlns:a16="http://schemas.microsoft.com/office/drawing/2014/main" id="{00000000-0008-0000-0200-000002000000}"/>
            </a:ext>
          </a:extLst>
        </xdr:cNvPr>
        <xdr:cNvPicPr preferRelativeResize="0"/>
      </xdr:nvPicPr>
      <xdr:blipFill rotWithShape="1">
        <a:blip xmlns:r="http://schemas.openxmlformats.org/officeDocument/2006/relationships" r:embed="rId1" cstate="print"/>
        <a:srcRect l="23526" t="-297" r="23436" b="1942"/>
        <a:stretch>
          <a:fillRect/>
        </a:stretch>
      </xdr:blipFill>
      <xdr:spPr>
        <a:xfrm>
          <a:off x="0" y="79374"/>
          <a:ext cx="8532812" cy="9895417"/>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5BB84-716E-4602-A8D3-0CCBDAA60F58}">
  <sheetPr codeName="Sheet1">
    <tabColor rgb="FFFF0000"/>
  </sheetPr>
  <dimension ref="B1:AN121"/>
  <sheetViews>
    <sheetView topLeftCell="D1" zoomScaleNormal="100" workbookViewId="0">
      <selection activeCell="L5" sqref="L5"/>
    </sheetView>
  </sheetViews>
  <sheetFormatPr defaultColWidth="14.453125" defaultRowHeight="15" customHeight="1"/>
  <cols>
    <col min="1" max="1" width="2.1796875" customWidth="1"/>
    <col min="2" max="2" width="8.81640625" customWidth="1"/>
    <col min="3" max="3" width="11.26953125" customWidth="1"/>
    <col min="4" max="4" width="19.1796875" customWidth="1"/>
    <col min="5" max="5" width="11.453125" customWidth="1"/>
    <col min="6" max="6" width="11.81640625" customWidth="1"/>
    <col min="7" max="7" width="2.1796875" customWidth="1"/>
    <col min="8" max="9" width="7.7265625" customWidth="1"/>
    <col min="10" max="10" width="16" customWidth="1"/>
    <col min="11" max="11" width="6" customWidth="1"/>
    <col min="12" max="12" width="22.26953125" customWidth="1"/>
    <col min="13" max="13" width="6.26953125" bestFit="1" customWidth="1"/>
    <col min="14" max="14" width="2.1796875" customWidth="1"/>
    <col min="15" max="15" width="6.453125" customWidth="1"/>
    <col min="16" max="16" width="2.54296875" customWidth="1"/>
    <col min="17" max="17" width="4" bestFit="1" customWidth="1"/>
    <col min="18" max="18" width="2.54296875" customWidth="1"/>
    <col min="19" max="19" width="3.453125" customWidth="1"/>
    <col min="20" max="20" width="2.54296875" customWidth="1"/>
    <col min="21" max="22" width="7.26953125" customWidth="1"/>
    <col min="23" max="23" width="5.81640625" customWidth="1"/>
    <col min="24" max="25" width="8.54296875" customWidth="1"/>
    <col min="26" max="26" width="8.81640625" customWidth="1"/>
    <col min="27" max="27" width="12.7265625" customWidth="1"/>
    <col min="28" max="28" width="46" customWidth="1"/>
    <col min="29" max="32" width="8.81640625" customWidth="1"/>
    <col min="33" max="33" width="12.26953125" hidden="1" customWidth="1"/>
    <col min="34" max="34" width="1.26953125" hidden="1" customWidth="1"/>
    <col min="35" max="35" width="12.26953125" hidden="1" customWidth="1"/>
    <col min="36" max="36" width="1.26953125" hidden="1" customWidth="1"/>
    <col min="37" max="37" width="12.26953125" hidden="1" customWidth="1"/>
    <col min="38" max="43" width="8.81640625" customWidth="1"/>
  </cols>
  <sheetData>
    <row r="1" spans="2:40" ht="15" customHeight="1" thickBot="1">
      <c r="B1" s="593" t="s">
        <v>45</v>
      </c>
      <c r="C1" s="593"/>
      <c r="D1" s="593"/>
      <c r="E1" s="593"/>
      <c r="F1" s="593"/>
      <c r="G1" s="17"/>
      <c r="H1" s="17"/>
      <c r="I1" s="17"/>
      <c r="J1" s="17"/>
      <c r="K1" s="17" t="s">
        <v>403</v>
      </c>
      <c r="L1" s="17"/>
      <c r="M1" s="17"/>
      <c r="N1" s="17"/>
      <c r="O1" s="17"/>
      <c r="P1" s="17"/>
      <c r="Q1" s="17"/>
      <c r="R1" s="17"/>
      <c r="S1" s="17"/>
      <c r="T1" s="17"/>
      <c r="U1" s="17"/>
      <c r="V1" s="17"/>
      <c r="W1" s="108"/>
    </row>
    <row r="2" spans="2:40" ht="27" customHeight="1">
      <c r="B2" s="593"/>
      <c r="C2" s="593"/>
      <c r="D2" s="593"/>
      <c r="E2" s="593"/>
      <c r="F2" s="593"/>
      <c r="G2" s="17"/>
      <c r="H2" s="640" t="s">
        <v>52</v>
      </c>
      <c r="I2" s="640" t="s">
        <v>53</v>
      </c>
      <c r="J2" s="617" t="s">
        <v>54</v>
      </c>
      <c r="K2" s="455" t="s">
        <v>55</v>
      </c>
      <c r="L2" s="57" t="s">
        <v>56</v>
      </c>
      <c r="M2" s="500" t="s">
        <v>57</v>
      </c>
      <c r="N2" s="496" t="s">
        <v>58</v>
      </c>
      <c r="O2" s="502"/>
      <c r="P2" s="502"/>
      <c r="Q2" s="502"/>
      <c r="R2" s="502"/>
      <c r="S2" s="502"/>
      <c r="T2" s="497"/>
      <c r="U2" s="615" t="s">
        <v>59</v>
      </c>
      <c r="V2" s="616"/>
      <c r="W2" s="108"/>
      <c r="Y2" s="16" t="s">
        <v>36</v>
      </c>
      <c r="Z2" s="213">
        <v>8</v>
      </c>
      <c r="AA2" s="576" t="s">
        <v>37</v>
      </c>
      <c r="AB2" s="578" t="str">
        <f>"第"&amp;$Z$3&amp;"回"&amp;"　"&amp;"東海高等学校総合体育大会"</f>
        <v>第73回　東海高等学校総合体育大会</v>
      </c>
      <c r="AC2" s="106"/>
      <c r="AD2" s="107"/>
      <c r="AE2" s="107"/>
      <c r="AF2" s="107"/>
      <c r="AG2" s="121" t="s">
        <v>251</v>
      </c>
      <c r="AH2" s="118"/>
      <c r="AI2" s="123" t="s">
        <v>255</v>
      </c>
      <c r="AJ2" s="118"/>
      <c r="AK2" s="124" t="s">
        <v>257</v>
      </c>
    </row>
    <row r="3" spans="2:40" ht="27" customHeight="1">
      <c r="B3" s="126" t="s">
        <v>49</v>
      </c>
      <c r="C3" s="126"/>
      <c r="D3" s="126"/>
      <c r="E3" s="126"/>
      <c r="F3" s="126"/>
      <c r="G3" s="17"/>
      <c r="H3" s="641"/>
      <c r="I3" s="641"/>
      <c r="J3" s="618"/>
      <c r="K3" s="456"/>
      <c r="L3" s="89" t="s">
        <v>63</v>
      </c>
      <c r="M3" s="501"/>
      <c r="N3" s="498"/>
      <c r="O3" s="503"/>
      <c r="P3" s="503"/>
      <c r="Q3" s="503"/>
      <c r="R3" s="503"/>
      <c r="S3" s="503"/>
      <c r="T3" s="499"/>
      <c r="U3" s="60" t="s">
        <v>249</v>
      </c>
      <c r="V3" s="96" t="s">
        <v>250</v>
      </c>
      <c r="W3" s="108"/>
      <c r="Y3" s="18" t="s">
        <v>38</v>
      </c>
      <c r="Z3" s="214">
        <v>73</v>
      </c>
      <c r="AA3" s="577"/>
      <c r="AB3" s="579"/>
      <c r="AC3" s="106"/>
      <c r="AD3" s="107"/>
      <c r="AE3" s="107"/>
      <c r="AF3" s="107"/>
      <c r="AG3" s="121" t="s">
        <v>252</v>
      </c>
      <c r="AH3" s="118"/>
      <c r="AI3" s="123" t="s">
        <v>256</v>
      </c>
      <c r="AJ3" s="118"/>
      <c r="AK3" s="125" t="s">
        <v>258</v>
      </c>
    </row>
    <row r="4" spans="2:40" ht="23.25" customHeight="1">
      <c r="B4" s="74" t="s">
        <v>50</v>
      </c>
      <c r="C4" s="75"/>
      <c r="D4" s="594"/>
      <c r="E4" s="595"/>
      <c r="F4" s="86" t="s">
        <v>51</v>
      </c>
      <c r="G4" s="1"/>
      <c r="H4" s="588" t="s">
        <v>69</v>
      </c>
      <c r="I4" s="588" t="s">
        <v>69</v>
      </c>
      <c r="J4" s="583"/>
      <c r="K4" s="590"/>
      <c r="L4" s="309"/>
      <c r="M4" s="590"/>
      <c r="N4" s="623" t="str">
        <f>IF(O5&lt;&gt;"",1988+O5,"")</f>
        <v/>
      </c>
      <c r="O4" s="624"/>
      <c r="P4" s="90" t="s">
        <v>70</v>
      </c>
      <c r="Q4" s="625"/>
      <c r="R4" s="90" t="s">
        <v>70</v>
      </c>
      <c r="S4" s="627"/>
      <c r="T4" s="101"/>
      <c r="U4" s="590"/>
      <c r="V4" s="590"/>
      <c r="W4" s="108"/>
      <c r="Y4" s="18" t="s">
        <v>39</v>
      </c>
      <c r="Z4" s="215">
        <v>8</v>
      </c>
      <c r="AA4" s="19" t="s">
        <v>40</v>
      </c>
      <c r="AB4" s="217" t="s">
        <v>244</v>
      </c>
      <c r="AC4" s="106"/>
      <c r="AD4" s="107"/>
      <c r="AE4" s="107"/>
      <c r="AF4" s="107"/>
      <c r="AG4" s="121" t="s">
        <v>253</v>
      </c>
      <c r="AH4" s="118"/>
      <c r="AI4" s="118"/>
      <c r="AJ4" s="118"/>
      <c r="AK4" s="69"/>
    </row>
    <row r="5" spans="2:40" ht="23.25" customHeight="1">
      <c r="B5" s="84" t="s">
        <v>371</v>
      </c>
      <c r="C5" s="85"/>
      <c r="D5" s="596"/>
      <c r="E5" s="597"/>
      <c r="F5" s="87" t="s">
        <v>62</v>
      </c>
      <c r="G5" s="1"/>
      <c r="H5" s="589"/>
      <c r="I5" s="589"/>
      <c r="J5" s="584"/>
      <c r="K5" s="591"/>
      <c r="L5" s="310"/>
      <c r="M5" s="591"/>
      <c r="N5" s="91" t="s">
        <v>73</v>
      </c>
      <c r="O5" s="314"/>
      <c r="P5" s="92" t="s">
        <v>74</v>
      </c>
      <c r="Q5" s="626"/>
      <c r="R5" s="92" t="s">
        <v>41</v>
      </c>
      <c r="S5" s="628"/>
      <c r="T5" s="93" t="s">
        <v>43</v>
      </c>
      <c r="U5" s="619"/>
      <c r="V5" s="591"/>
      <c r="W5" s="108"/>
      <c r="Y5" s="18" t="s">
        <v>41</v>
      </c>
      <c r="Z5" s="215">
        <v>6</v>
      </c>
      <c r="AA5" s="19" t="s">
        <v>42</v>
      </c>
      <c r="AB5" s="71" t="str">
        <f>IF(Z4="","","令和"&amp;DBCS($Z$4)&amp;"年"&amp;DBCS($Z$5)&amp;"月"&amp;DBCS($Z$6)&amp;"日")</f>
        <v>令和８年６月２７日</v>
      </c>
      <c r="AC5" s="102"/>
      <c r="AD5" s="103"/>
      <c r="AE5" s="103"/>
      <c r="AF5" s="103"/>
      <c r="AG5" s="122" t="s">
        <v>254</v>
      </c>
      <c r="AH5" s="119"/>
      <c r="AI5" s="119"/>
      <c r="AJ5" s="119"/>
      <c r="AK5" s="69"/>
    </row>
    <row r="6" spans="2:40" ht="23.25" customHeight="1" thickBot="1">
      <c r="B6" s="80" t="s">
        <v>50</v>
      </c>
      <c r="C6" s="81"/>
      <c r="D6" s="598"/>
      <c r="E6" s="599"/>
      <c r="F6" s="88" t="s">
        <v>248</v>
      </c>
      <c r="G6" s="17"/>
      <c r="H6" s="588" t="s">
        <v>77</v>
      </c>
      <c r="I6" s="588" t="s">
        <v>77</v>
      </c>
      <c r="J6" s="583"/>
      <c r="K6" s="590"/>
      <c r="L6" s="309"/>
      <c r="M6" s="590"/>
      <c r="N6" s="623" t="str">
        <f>IF(O7&lt;&gt;"",1988+O7,"")</f>
        <v/>
      </c>
      <c r="O6" s="624"/>
      <c r="P6" s="90" t="s">
        <v>70</v>
      </c>
      <c r="Q6" s="625"/>
      <c r="R6" s="90" t="s">
        <v>70</v>
      </c>
      <c r="S6" s="627"/>
      <c r="T6" s="101"/>
      <c r="U6" s="619"/>
      <c r="V6" s="590"/>
      <c r="W6" s="108"/>
      <c r="Y6" s="20" t="s">
        <v>43</v>
      </c>
      <c r="Z6" s="216">
        <v>27</v>
      </c>
      <c r="AA6" s="21" t="s">
        <v>44</v>
      </c>
      <c r="AB6" s="72">
        <f>DATE(Z4+2018,Z5,Z6)</f>
        <v>46200</v>
      </c>
      <c r="AC6" s="104"/>
      <c r="AD6" s="105"/>
      <c r="AE6" s="105"/>
      <c r="AF6" s="105"/>
      <c r="AG6" s="120"/>
      <c r="AH6" s="120"/>
      <c r="AI6" s="120"/>
      <c r="AJ6" s="120"/>
      <c r="AK6" s="69"/>
    </row>
    <row r="7" spans="2:40" ht="23.25" customHeight="1">
      <c r="B7" s="80" t="s">
        <v>66</v>
      </c>
      <c r="C7" s="81"/>
      <c r="D7" s="598"/>
      <c r="E7" s="599"/>
      <c r="F7" s="88" t="s">
        <v>247</v>
      </c>
      <c r="G7" s="17"/>
      <c r="H7" s="589"/>
      <c r="I7" s="589"/>
      <c r="J7" s="584"/>
      <c r="K7" s="591"/>
      <c r="L7" s="310"/>
      <c r="M7" s="591"/>
      <c r="N7" s="91" t="s">
        <v>73</v>
      </c>
      <c r="O7" s="314"/>
      <c r="P7" s="92" t="s">
        <v>74</v>
      </c>
      <c r="Q7" s="626"/>
      <c r="R7" s="92" t="s">
        <v>41</v>
      </c>
      <c r="S7" s="628"/>
      <c r="T7" s="93" t="s">
        <v>43</v>
      </c>
      <c r="U7" s="619"/>
      <c r="V7" s="591"/>
      <c r="W7" s="108"/>
    </row>
    <row r="8" spans="2:40" ht="23.25" customHeight="1">
      <c r="B8" s="80" t="s">
        <v>68</v>
      </c>
      <c r="C8" s="81"/>
      <c r="D8" s="600"/>
      <c r="E8" s="601"/>
      <c r="F8" s="602"/>
      <c r="G8" s="17"/>
      <c r="H8" s="588" t="s">
        <v>81</v>
      </c>
      <c r="I8" s="588" t="s">
        <v>81</v>
      </c>
      <c r="J8" s="583"/>
      <c r="K8" s="590"/>
      <c r="L8" s="309"/>
      <c r="M8" s="590"/>
      <c r="N8" s="623" t="str">
        <f>IF(O9&lt;&gt;"",1988+O9,"")</f>
        <v/>
      </c>
      <c r="O8" s="624"/>
      <c r="P8" s="90" t="s">
        <v>70</v>
      </c>
      <c r="Q8" s="625"/>
      <c r="R8" s="90" t="s">
        <v>70</v>
      </c>
      <c r="S8" s="627"/>
      <c r="T8" s="101"/>
      <c r="U8" s="619"/>
      <c r="V8" s="590"/>
      <c r="W8" s="108"/>
    </row>
    <row r="9" spans="2:40" ht="23.25" customHeight="1">
      <c r="B9" s="80" t="s">
        <v>71</v>
      </c>
      <c r="C9" s="81"/>
      <c r="D9" s="603"/>
      <c r="E9" s="604"/>
      <c r="F9" s="605"/>
      <c r="G9" s="17"/>
      <c r="H9" s="589"/>
      <c r="I9" s="589"/>
      <c r="J9" s="584"/>
      <c r="K9" s="591"/>
      <c r="L9" s="310"/>
      <c r="M9" s="591"/>
      <c r="N9" s="91" t="s">
        <v>73</v>
      </c>
      <c r="O9" s="314"/>
      <c r="P9" s="92" t="s">
        <v>74</v>
      </c>
      <c r="Q9" s="626"/>
      <c r="R9" s="92" t="s">
        <v>41</v>
      </c>
      <c r="S9" s="628"/>
      <c r="T9" s="93" t="s">
        <v>43</v>
      </c>
      <c r="U9" s="619"/>
      <c r="V9" s="591"/>
      <c r="W9" s="108"/>
      <c r="Z9" s="109"/>
      <c r="AA9" s="111" t="s">
        <v>46</v>
      </c>
      <c r="AB9" s="317"/>
      <c r="AC9" s="109"/>
      <c r="AD9" s="109"/>
      <c r="AE9" s="59"/>
      <c r="AF9" s="110"/>
      <c r="AM9" s="22"/>
      <c r="AN9" s="22"/>
    </row>
    <row r="10" spans="2:40" ht="23.25" customHeight="1">
      <c r="B10" s="80" t="s">
        <v>72</v>
      </c>
      <c r="C10" s="81"/>
      <c r="D10" s="603"/>
      <c r="E10" s="604"/>
      <c r="F10" s="605"/>
      <c r="G10" s="17"/>
      <c r="H10" s="588" t="s">
        <v>84</v>
      </c>
      <c r="I10" s="588" t="s">
        <v>84</v>
      </c>
      <c r="J10" s="583"/>
      <c r="K10" s="590"/>
      <c r="L10" s="309"/>
      <c r="M10" s="590"/>
      <c r="N10" s="623" t="str">
        <f>IF(O11&lt;&gt;"",1988+O11,"")</f>
        <v/>
      </c>
      <c r="O10" s="624"/>
      <c r="P10" s="90" t="s">
        <v>70</v>
      </c>
      <c r="Q10" s="625"/>
      <c r="R10" s="90" t="s">
        <v>70</v>
      </c>
      <c r="S10" s="627"/>
      <c r="T10" s="101"/>
      <c r="U10" s="619"/>
      <c r="V10" s="590"/>
      <c r="W10" s="108"/>
      <c r="Z10" s="59"/>
      <c r="AA10" s="112"/>
      <c r="AB10" s="59"/>
      <c r="AC10" s="59"/>
      <c r="AD10" s="59"/>
      <c r="AE10" s="59"/>
      <c r="AF10" s="59"/>
    </row>
    <row r="11" spans="2:40" ht="23.25" customHeight="1">
      <c r="B11" s="80" t="s">
        <v>75</v>
      </c>
      <c r="C11" s="81"/>
      <c r="D11" s="603"/>
      <c r="E11" s="604"/>
      <c r="F11" s="605"/>
      <c r="G11" s="23"/>
      <c r="H11" s="589"/>
      <c r="I11" s="589"/>
      <c r="J11" s="584"/>
      <c r="K11" s="591"/>
      <c r="L11" s="310"/>
      <c r="M11" s="591"/>
      <c r="N11" s="91" t="s">
        <v>73</v>
      </c>
      <c r="O11" s="314"/>
      <c r="P11" s="92" t="s">
        <v>74</v>
      </c>
      <c r="Q11" s="626"/>
      <c r="R11" s="92" t="s">
        <v>41</v>
      </c>
      <c r="S11" s="628"/>
      <c r="T11" s="93" t="s">
        <v>43</v>
      </c>
      <c r="U11" s="619"/>
      <c r="V11" s="591"/>
      <c r="W11" s="108"/>
      <c r="Z11" s="59"/>
      <c r="AA11" s="111" t="s">
        <v>47</v>
      </c>
      <c r="AB11" s="317"/>
      <c r="AC11" s="51"/>
      <c r="AD11" s="51"/>
      <c r="AE11" s="59"/>
      <c r="AF11" s="59"/>
    </row>
    <row r="12" spans="2:40" ht="23.25" customHeight="1">
      <c r="B12" s="82" t="s">
        <v>76</v>
      </c>
      <c r="C12" s="83"/>
      <c r="D12" s="606"/>
      <c r="E12" s="607"/>
      <c r="F12" s="608"/>
      <c r="G12" s="23"/>
      <c r="H12" s="588"/>
      <c r="I12" s="588" t="s">
        <v>85</v>
      </c>
      <c r="J12" s="583"/>
      <c r="K12" s="590"/>
      <c r="L12" s="309"/>
      <c r="M12" s="590"/>
      <c r="N12" s="623" t="str">
        <f>IF(O13&lt;&gt;"",1988+O13,"")</f>
        <v/>
      </c>
      <c r="O12" s="624"/>
      <c r="P12" s="90" t="s">
        <v>70</v>
      </c>
      <c r="Q12" s="625"/>
      <c r="R12" s="90" t="s">
        <v>70</v>
      </c>
      <c r="S12" s="627"/>
      <c r="T12" s="101"/>
      <c r="U12" s="619"/>
      <c r="V12" s="590"/>
      <c r="W12" s="108"/>
      <c r="Z12" s="59"/>
      <c r="AA12" s="112"/>
      <c r="AB12" s="59"/>
      <c r="AC12" s="59"/>
      <c r="AD12" s="59"/>
      <c r="AE12" s="59"/>
      <c r="AF12" s="59"/>
    </row>
    <row r="13" spans="2:40" ht="23.25" customHeight="1">
      <c r="B13" s="74" t="s">
        <v>50</v>
      </c>
      <c r="C13" s="75"/>
      <c r="D13" s="308"/>
      <c r="E13" s="114"/>
      <c r="F13" s="115"/>
      <c r="G13" s="23"/>
      <c r="H13" s="589"/>
      <c r="I13" s="589"/>
      <c r="J13" s="584"/>
      <c r="K13" s="591"/>
      <c r="L13" s="310"/>
      <c r="M13" s="591"/>
      <c r="N13" s="91" t="s">
        <v>73</v>
      </c>
      <c r="O13" s="314"/>
      <c r="P13" s="92" t="s">
        <v>74</v>
      </c>
      <c r="Q13" s="626"/>
      <c r="R13" s="92" t="s">
        <v>41</v>
      </c>
      <c r="S13" s="628"/>
      <c r="T13" s="93" t="s">
        <v>43</v>
      </c>
      <c r="U13" s="619"/>
      <c r="V13" s="591"/>
      <c r="W13" s="108"/>
      <c r="Z13" s="51"/>
      <c r="AA13" s="111" t="s">
        <v>48</v>
      </c>
      <c r="AB13" s="317"/>
      <c r="AC13" s="51"/>
      <c r="AD13" s="51"/>
      <c r="AE13" s="51"/>
      <c r="AF13" s="51"/>
    </row>
    <row r="14" spans="2:40" ht="23.25" customHeight="1">
      <c r="B14" s="76" t="s">
        <v>78</v>
      </c>
      <c r="C14" s="77"/>
      <c r="D14" s="305"/>
      <c r="E14" s="116"/>
      <c r="F14" s="110"/>
      <c r="G14" s="24"/>
      <c r="H14" s="588"/>
      <c r="I14" s="588" t="s">
        <v>86</v>
      </c>
      <c r="J14" s="583"/>
      <c r="K14" s="590"/>
      <c r="L14" s="309"/>
      <c r="M14" s="590"/>
      <c r="N14" s="623" t="str">
        <f>IF(O15&lt;&gt;"",1988+O15,"")</f>
        <v/>
      </c>
      <c r="O14" s="624"/>
      <c r="P14" s="90" t="s">
        <v>70</v>
      </c>
      <c r="Q14" s="625"/>
      <c r="R14" s="90" t="s">
        <v>70</v>
      </c>
      <c r="S14" s="627"/>
      <c r="T14" s="101"/>
      <c r="U14" s="619"/>
      <c r="V14" s="590"/>
      <c r="W14" s="108"/>
    </row>
    <row r="15" spans="2:40" ht="23.25" customHeight="1">
      <c r="B15" s="70" t="s">
        <v>79</v>
      </c>
      <c r="C15" s="73"/>
      <c r="D15" s="306"/>
      <c r="E15" s="116"/>
      <c r="F15" s="110"/>
      <c r="G15" s="23"/>
      <c r="H15" s="589"/>
      <c r="I15" s="589"/>
      <c r="J15" s="584"/>
      <c r="K15" s="591"/>
      <c r="L15" s="310"/>
      <c r="M15" s="591"/>
      <c r="N15" s="91" t="s">
        <v>73</v>
      </c>
      <c r="O15" s="314"/>
      <c r="P15" s="92" t="s">
        <v>74</v>
      </c>
      <c r="Q15" s="626"/>
      <c r="R15" s="92" t="s">
        <v>41</v>
      </c>
      <c r="S15" s="628"/>
      <c r="T15" s="93" t="s">
        <v>43</v>
      </c>
      <c r="U15" s="619"/>
      <c r="V15" s="591"/>
      <c r="W15" s="108"/>
      <c r="AA15" s="139" t="s">
        <v>266</v>
      </c>
      <c r="AB15" s="318"/>
    </row>
    <row r="16" spans="2:40" ht="23.25" customHeight="1">
      <c r="B16" s="78" t="s">
        <v>80</v>
      </c>
      <c r="C16" s="79"/>
      <c r="D16" s="307"/>
      <c r="E16" s="117"/>
      <c r="F16" s="110"/>
      <c r="G16" s="23"/>
      <c r="H16" s="588" t="s">
        <v>87</v>
      </c>
      <c r="I16" s="588" t="s">
        <v>87</v>
      </c>
      <c r="J16" s="583"/>
      <c r="K16" s="590"/>
      <c r="L16" s="309"/>
      <c r="M16" s="590"/>
      <c r="N16" s="623" t="str">
        <f>IF(O17&lt;&gt;"",1988+O17,"")</f>
        <v/>
      </c>
      <c r="O16" s="624"/>
      <c r="P16" s="90" t="s">
        <v>70</v>
      </c>
      <c r="Q16" s="625"/>
      <c r="R16" s="90" t="s">
        <v>70</v>
      </c>
      <c r="S16" s="627"/>
      <c r="T16" s="101"/>
      <c r="U16" s="619"/>
      <c r="V16" s="590"/>
      <c r="W16" s="108"/>
      <c r="AB16" s="212" t="s">
        <v>323</v>
      </c>
    </row>
    <row r="17" spans="2:28" ht="23.25" customHeight="1">
      <c r="B17" s="74" t="s">
        <v>50</v>
      </c>
      <c r="C17" s="75"/>
      <c r="D17" s="308"/>
      <c r="E17" s="586" t="s">
        <v>82</v>
      </c>
      <c r="F17" s="59"/>
      <c r="G17" s="24"/>
      <c r="H17" s="589"/>
      <c r="I17" s="589"/>
      <c r="J17" s="584"/>
      <c r="K17" s="591"/>
      <c r="L17" s="310"/>
      <c r="M17" s="591"/>
      <c r="N17" s="91" t="s">
        <v>73</v>
      </c>
      <c r="O17" s="314"/>
      <c r="P17" s="92" t="s">
        <v>74</v>
      </c>
      <c r="Q17" s="626"/>
      <c r="R17" s="92" t="s">
        <v>41</v>
      </c>
      <c r="S17" s="628"/>
      <c r="T17" s="93" t="s">
        <v>43</v>
      </c>
      <c r="U17" s="619"/>
      <c r="V17" s="591"/>
      <c r="W17" s="108"/>
      <c r="AA17" s="440" t="s">
        <v>388</v>
      </c>
      <c r="AB17" s="317"/>
    </row>
    <row r="18" spans="2:28" ht="23.25" customHeight="1">
      <c r="B18" s="76" t="s">
        <v>83</v>
      </c>
      <c r="C18" s="77"/>
      <c r="D18" s="305"/>
      <c r="E18" s="586"/>
      <c r="G18" s="23"/>
      <c r="H18" s="588" t="s">
        <v>89</v>
      </c>
      <c r="I18" s="588" t="s">
        <v>89</v>
      </c>
      <c r="J18" s="583"/>
      <c r="K18" s="590"/>
      <c r="L18" s="309"/>
      <c r="M18" s="590"/>
      <c r="N18" s="623" t="str">
        <f>IF(O19&lt;&gt;"",1988+O19,"")</f>
        <v/>
      </c>
      <c r="O18" s="624"/>
      <c r="P18" s="90" t="s">
        <v>70</v>
      </c>
      <c r="Q18" s="625"/>
      <c r="R18" s="90" t="s">
        <v>70</v>
      </c>
      <c r="S18" s="627"/>
      <c r="T18" s="101"/>
      <c r="U18" s="619"/>
      <c r="V18" s="590"/>
      <c r="W18" s="108"/>
    </row>
    <row r="19" spans="2:28" ht="23.25" customHeight="1">
      <c r="B19" s="70" t="s">
        <v>79</v>
      </c>
      <c r="C19" s="73"/>
      <c r="D19" s="306"/>
      <c r="E19" s="587"/>
      <c r="G19" s="23"/>
      <c r="H19" s="589"/>
      <c r="I19" s="589"/>
      <c r="J19" s="584"/>
      <c r="K19" s="591"/>
      <c r="L19" s="310"/>
      <c r="M19" s="591"/>
      <c r="N19" s="91" t="s">
        <v>73</v>
      </c>
      <c r="O19" s="314"/>
      <c r="P19" s="92" t="s">
        <v>74</v>
      </c>
      <c r="Q19" s="626"/>
      <c r="R19" s="92" t="s">
        <v>41</v>
      </c>
      <c r="S19" s="628"/>
      <c r="T19" s="93" t="s">
        <v>43</v>
      </c>
      <c r="U19" s="591"/>
      <c r="V19" s="591"/>
      <c r="W19" s="108"/>
    </row>
    <row r="20" spans="2:28" ht="23.25" customHeight="1">
      <c r="B20" s="74" t="s">
        <v>50</v>
      </c>
      <c r="C20" s="75"/>
      <c r="D20" s="308"/>
      <c r="E20" s="585" t="s">
        <v>227</v>
      </c>
      <c r="G20" s="23"/>
      <c r="H20" s="588" t="s">
        <v>91</v>
      </c>
      <c r="I20" s="588" t="s">
        <v>91</v>
      </c>
      <c r="J20" s="583"/>
      <c r="K20" s="590"/>
      <c r="L20" s="309"/>
      <c r="M20" s="590"/>
      <c r="N20" s="623" t="str">
        <f>IF(O21&lt;&gt;"",1988+O21,"")</f>
        <v/>
      </c>
      <c r="O20" s="624"/>
      <c r="P20" s="90" t="s">
        <v>70</v>
      </c>
      <c r="Q20" s="625"/>
      <c r="R20" s="90" t="s">
        <v>70</v>
      </c>
      <c r="S20" s="627"/>
      <c r="T20" s="101"/>
      <c r="U20" s="620"/>
      <c r="V20" s="590"/>
      <c r="W20" s="108"/>
    </row>
    <row r="21" spans="2:28" ht="23.25" customHeight="1">
      <c r="B21" s="76" t="s">
        <v>83</v>
      </c>
      <c r="C21" s="77"/>
      <c r="D21" s="305"/>
      <c r="E21" s="586"/>
      <c r="G21" s="23"/>
      <c r="H21" s="589"/>
      <c r="I21" s="589"/>
      <c r="J21" s="584"/>
      <c r="K21" s="591"/>
      <c r="L21" s="310"/>
      <c r="M21" s="591"/>
      <c r="N21" s="91" t="s">
        <v>73</v>
      </c>
      <c r="O21" s="314"/>
      <c r="P21" s="92" t="s">
        <v>74</v>
      </c>
      <c r="Q21" s="626"/>
      <c r="R21" s="92" t="s">
        <v>41</v>
      </c>
      <c r="S21" s="628"/>
      <c r="T21" s="93" t="s">
        <v>43</v>
      </c>
      <c r="U21" s="621"/>
      <c r="V21" s="591"/>
      <c r="W21" s="108"/>
    </row>
    <row r="22" spans="2:28" ht="23.25" customHeight="1">
      <c r="B22" s="70" t="s">
        <v>79</v>
      </c>
      <c r="C22" s="73"/>
      <c r="D22" s="306"/>
      <c r="E22" s="587"/>
      <c r="G22" s="23"/>
      <c r="H22" s="588" t="s">
        <v>92</v>
      </c>
      <c r="I22" s="588" t="s">
        <v>92</v>
      </c>
      <c r="J22" s="583"/>
      <c r="K22" s="590"/>
      <c r="L22" s="309"/>
      <c r="M22" s="590"/>
      <c r="N22" s="623" t="str">
        <f>IF(O23&lt;&gt;"",1988+O23,"")</f>
        <v/>
      </c>
      <c r="O22" s="624"/>
      <c r="P22" s="90" t="s">
        <v>70</v>
      </c>
      <c r="Q22" s="625"/>
      <c r="R22" s="90" t="s">
        <v>70</v>
      </c>
      <c r="S22" s="627"/>
      <c r="T22" s="101"/>
      <c r="U22" s="621"/>
      <c r="V22" s="590"/>
      <c r="W22" s="108"/>
    </row>
    <row r="23" spans="2:28" ht="23.25" customHeight="1">
      <c r="B23" s="74" t="s">
        <v>50</v>
      </c>
      <c r="C23" s="75"/>
      <c r="D23" s="308"/>
      <c r="E23" s="585" t="s">
        <v>228</v>
      </c>
      <c r="G23" s="23"/>
      <c r="H23" s="589"/>
      <c r="I23" s="589"/>
      <c r="J23" s="584"/>
      <c r="K23" s="591"/>
      <c r="L23" s="310"/>
      <c r="M23" s="591"/>
      <c r="N23" s="91" t="s">
        <v>73</v>
      </c>
      <c r="O23" s="314"/>
      <c r="P23" s="92" t="s">
        <v>74</v>
      </c>
      <c r="Q23" s="626"/>
      <c r="R23" s="92" t="s">
        <v>41</v>
      </c>
      <c r="S23" s="628"/>
      <c r="T23" s="93" t="s">
        <v>43</v>
      </c>
      <c r="U23" s="621"/>
      <c r="V23" s="591"/>
      <c r="W23" s="108"/>
    </row>
    <row r="24" spans="2:28" ht="23.25" customHeight="1">
      <c r="B24" s="76" t="s">
        <v>83</v>
      </c>
      <c r="C24" s="77"/>
      <c r="D24" s="305"/>
      <c r="E24" s="586"/>
      <c r="G24" s="23"/>
      <c r="H24" s="588" t="s">
        <v>93</v>
      </c>
      <c r="I24" s="588" t="s">
        <v>93</v>
      </c>
      <c r="J24" s="583"/>
      <c r="K24" s="590"/>
      <c r="L24" s="309"/>
      <c r="M24" s="590"/>
      <c r="N24" s="623" t="str">
        <f>IF(O25&lt;&gt;"",1988+O25,"")</f>
        <v/>
      </c>
      <c r="O24" s="624"/>
      <c r="P24" s="90" t="s">
        <v>70</v>
      </c>
      <c r="Q24" s="625"/>
      <c r="R24" s="90" t="s">
        <v>70</v>
      </c>
      <c r="S24" s="627"/>
      <c r="T24" s="101"/>
      <c r="U24" s="621"/>
      <c r="V24" s="590"/>
      <c r="W24" s="108"/>
    </row>
    <row r="25" spans="2:28" ht="23.25" customHeight="1">
      <c r="B25" s="70" t="s">
        <v>79</v>
      </c>
      <c r="C25" s="73"/>
      <c r="D25" s="306"/>
      <c r="E25" s="587"/>
      <c r="G25" s="23"/>
      <c r="H25" s="589"/>
      <c r="I25" s="589"/>
      <c r="J25" s="584"/>
      <c r="K25" s="591"/>
      <c r="L25" s="310"/>
      <c r="M25" s="591"/>
      <c r="N25" s="91" t="s">
        <v>73</v>
      </c>
      <c r="O25" s="314"/>
      <c r="P25" s="92" t="s">
        <v>74</v>
      </c>
      <c r="Q25" s="626"/>
      <c r="R25" s="92" t="s">
        <v>41</v>
      </c>
      <c r="S25" s="628"/>
      <c r="T25" s="93" t="s">
        <v>43</v>
      </c>
      <c r="U25" s="621"/>
      <c r="V25" s="591"/>
      <c r="W25" s="108"/>
    </row>
    <row r="26" spans="2:28" ht="23.25" customHeight="1">
      <c r="B26" s="74" t="s">
        <v>50</v>
      </c>
      <c r="C26" s="75"/>
      <c r="D26" s="308"/>
      <c r="E26" s="585" t="s">
        <v>229</v>
      </c>
      <c r="G26" s="17"/>
      <c r="H26" s="588" t="s">
        <v>94</v>
      </c>
      <c r="I26" s="588" t="s">
        <v>94</v>
      </c>
      <c r="J26" s="583"/>
      <c r="K26" s="590"/>
      <c r="L26" s="309"/>
      <c r="M26" s="590"/>
      <c r="N26" s="623" t="str">
        <f>IF(O27&lt;&gt;"",1988+O27,"")</f>
        <v/>
      </c>
      <c r="O26" s="624"/>
      <c r="P26" s="90" t="s">
        <v>70</v>
      </c>
      <c r="Q26" s="625"/>
      <c r="R26" s="90" t="s">
        <v>70</v>
      </c>
      <c r="S26" s="627"/>
      <c r="T26" s="101"/>
      <c r="U26" s="621"/>
      <c r="V26" s="590"/>
      <c r="W26" s="108"/>
    </row>
    <row r="27" spans="2:28" ht="23.25" customHeight="1">
      <c r="B27" s="76" t="s">
        <v>83</v>
      </c>
      <c r="C27" s="77"/>
      <c r="D27" s="305"/>
      <c r="E27" s="586"/>
      <c r="G27" s="17"/>
      <c r="H27" s="589"/>
      <c r="I27" s="589"/>
      <c r="J27" s="584"/>
      <c r="K27" s="591"/>
      <c r="L27" s="311"/>
      <c r="M27" s="591"/>
      <c r="N27" s="94" t="s">
        <v>73</v>
      </c>
      <c r="O27" s="315"/>
      <c r="P27" s="95" t="s">
        <v>74</v>
      </c>
      <c r="Q27" s="626"/>
      <c r="R27" s="92" t="s">
        <v>41</v>
      </c>
      <c r="S27" s="628"/>
      <c r="T27" s="93" t="s">
        <v>43</v>
      </c>
      <c r="U27" s="622"/>
      <c r="V27" s="591"/>
      <c r="W27" s="108"/>
    </row>
    <row r="28" spans="2:28" ht="23.25" customHeight="1">
      <c r="B28" s="70" t="s">
        <v>79</v>
      </c>
      <c r="C28" s="73"/>
      <c r="D28" s="306"/>
      <c r="E28" s="587"/>
      <c r="G28" s="17"/>
      <c r="H28" s="611" t="s">
        <v>322</v>
      </c>
      <c r="I28" s="611"/>
      <c r="J28" s="611"/>
      <c r="K28" s="611"/>
      <c r="L28" s="611"/>
      <c r="M28" s="611"/>
      <c r="N28" s="611"/>
      <c r="O28" s="611"/>
      <c r="P28" s="611"/>
      <c r="Q28" s="611"/>
      <c r="R28" s="611"/>
      <c r="S28" s="611"/>
      <c r="T28" s="611"/>
      <c r="U28" s="611"/>
      <c r="V28" s="611"/>
      <c r="W28" s="108"/>
    </row>
    <row r="29" spans="2:28" ht="23.25" customHeight="1">
      <c r="B29" s="74" t="s">
        <v>50</v>
      </c>
      <c r="C29" s="75"/>
      <c r="D29" s="308"/>
      <c r="E29" s="585" t="s">
        <v>230</v>
      </c>
      <c r="G29" s="17"/>
      <c r="H29" s="588" t="s">
        <v>235</v>
      </c>
      <c r="I29" s="588"/>
      <c r="J29" s="610"/>
      <c r="K29" s="592"/>
      <c r="L29" s="312"/>
      <c r="M29" s="592"/>
      <c r="N29" s="631" t="str">
        <f>IF(O30&lt;&gt;"",1988+O30,"")</f>
        <v/>
      </c>
      <c r="O29" s="632"/>
      <c r="P29" s="97" t="s">
        <v>70</v>
      </c>
      <c r="Q29" s="629"/>
      <c r="R29" s="97" t="s">
        <v>70</v>
      </c>
      <c r="S29" s="630"/>
      <c r="T29" s="113"/>
      <c r="U29" s="638"/>
      <c r="V29" s="612"/>
      <c r="W29" s="108"/>
    </row>
    <row r="30" spans="2:28" ht="23.25" customHeight="1">
      <c r="B30" s="76" t="s">
        <v>83</v>
      </c>
      <c r="C30" s="77"/>
      <c r="D30" s="305"/>
      <c r="E30" s="586"/>
      <c r="G30" s="17"/>
      <c r="H30" s="589"/>
      <c r="I30" s="589"/>
      <c r="J30" s="584"/>
      <c r="K30" s="591"/>
      <c r="L30" s="310"/>
      <c r="M30" s="591"/>
      <c r="N30" s="91" t="s">
        <v>73</v>
      </c>
      <c r="O30" s="314"/>
      <c r="P30" s="92" t="s">
        <v>74</v>
      </c>
      <c r="Q30" s="626"/>
      <c r="R30" s="92" t="s">
        <v>41</v>
      </c>
      <c r="S30" s="628"/>
      <c r="T30" s="93" t="s">
        <v>43</v>
      </c>
      <c r="U30" s="621"/>
      <c r="V30" s="581"/>
      <c r="W30" s="108"/>
    </row>
    <row r="31" spans="2:28" ht="23.25" customHeight="1">
      <c r="B31" s="70" t="s">
        <v>79</v>
      </c>
      <c r="C31" s="73"/>
      <c r="D31" s="306"/>
      <c r="E31" s="587"/>
      <c r="G31" s="17"/>
      <c r="H31" s="588" t="s">
        <v>236</v>
      </c>
      <c r="I31" s="588"/>
      <c r="J31" s="583"/>
      <c r="K31" s="590"/>
      <c r="L31" s="309"/>
      <c r="M31" s="590"/>
      <c r="N31" s="623" t="str">
        <f>IF(O32&lt;&gt;"",1988+O32,"")</f>
        <v/>
      </c>
      <c r="O31" s="624"/>
      <c r="P31" s="90" t="s">
        <v>70</v>
      </c>
      <c r="Q31" s="625"/>
      <c r="R31" s="90" t="s">
        <v>70</v>
      </c>
      <c r="S31" s="627"/>
      <c r="T31" s="101"/>
      <c r="U31" s="621"/>
      <c r="V31" s="580"/>
      <c r="W31" s="108"/>
    </row>
    <row r="32" spans="2:28" ht="23.25" customHeight="1">
      <c r="B32" s="74" t="s">
        <v>50</v>
      </c>
      <c r="C32" s="75"/>
      <c r="D32" s="308"/>
      <c r="E32" s="585" t="s">
        <v>88</v>
      </c>
      <c r="G32" s="17"/>
      <c r="H32" s="589"/>
      <c r="I32" s="589"/>
      <c r="J32" s="584"/>
      <c r="K32" s="591"/>
      <c r="L32" s="310"/>
      <c r="M32" s="591"/>
      <c r="N32" s="91" t="s">
        <v>73</v>
      </c>
      <c r="O32" s="314"/>
      <c r="P32" s="92" t="s">
        <v>74</v>
      </c>
      <c r="Q32" s="626"/>
      <c r="R32" s="92" t="s">
        <v>41</v>
      </c>
      <c r="S32" s="628"/>
      <c r="T32" s="93" t="s">
        <v>43</v>
      </c>
      <c r="U32" s="621"/>
      <c r="V32" s="581"/>
      <c r="W32" s="108"/>
    </row>
    <row r="33" spans="2:23" ht="23.25" customHeight="1">
      <c r="B33" s="76" t="s">
        <v>83</v>
      </c>
      <c r="C33" s="77"/>
      <c r="D33" s="305"/>
      <c r="E33" s="586"/>
      <c r="G33" s="17"/>
      <c r="H33" s="588" t="s">
        <v>237</v>
      </c>
      <c r="I33" s="588"/>
      <c r="J33" s="583"/>
      <c r="K33" s="590"/>
      <c r="L33" s="309"/>
      <c r="M33" s="590"/>
      <c r="N33" s="623" t="str">
        <f>IF(O34&lt;&gt;"",1988+O34,"")</f>
        <v/>
      </c>
      <c r="O33" s="624"/>
      <c r="P33" s="90" t="s">
        <v>70</v>
      </c>
      <c r="Q33" s="625"/>
      <c r="R33" s="90" t="s">
        <v>70</v>
      </c>
      <c r="S33" s="627"/>
      <c r="T33" s="101"/>
      <c r="U33" s="621"/>
      <c r="V33" s="580"/>
      <c r="W33" s="108"/>
    </row>
    <row r="34" spans="2:23" ht="23.25" customHeight="1">
      <c r="B34" s="70" t="s">
        <v>79</v>
      </c>
      <c r="C34" s="73"/>
      <c r="D34" s="306"/>
      <c r="E34" s="587"/>
      <c r="G34" s="17"/>
      <c r="H34" s="589"/>
      <c r="I34" s="589"/>
      <c r="J34" s="584"/>
      <c r="K34" s="591"/>
      <c r="L34" s="310"/>
      <c r="M34" s="591"/>
      <c r="N34" s="91" t="s">
        <v>73</v>
      </c>
      <c r="O34" s="314"/>
      <c r="P34" s="92" t="s">
        <v>74</v>
      </c>
      <c r="Q34" s="626"/>
      <c r="R34" s="92" t="s">
        <v>41</v>
      </c>
      <c r="S34" s="628"/>
      <c r="T34" s="93" t="s">
        <v>43</v>
      </c>
      <c r="U34" s="621"/>
      <c r="V34" s="581"/>
      <c r="W34" s="108"/>
    </row>
    <row r="35" spans="2:23" ht="23.25" customHeight="1">
      <c r="B35" s="74" t="s">
        <v>50</v>
      </c>
      <c r="C35" s="75"/>
      <c r="D35" s="308"/>
      <c r="E35" s="585" t="s">
        <v>90</v>
      </c>
      <c r="G35" s="17"/>
      <c r="H35" s="588" t="s">
        <v>238</v>
      </c>
      <c r="I35" s="588"/>
      <c r="J35" s="583"/>
      <c r="K35" s="590"/>
      <c r="L35" s="309"/>
      <c r="M35" s="590"/>
      <c r="N35" s="623" t="str">
        <f>IF(O36&lt;&gt;"",1988+O36,"")</f>
        <v/>
      </c>
      <c r="O35" s="624"/>
      <c r="P35" s="90" t="s">
        <v>70</v>
      </c>
      <c r="Q35" s="625"/>
      <c r="R35" s="90" t="s">
        <v>70</v>
      </c>
      <c r="S35" s="627"/>
      <c r="T35" s="101"/>
      <c r="U35" s="621"/>
      <c r="V35" s="580"/>
      <c r="W35" s="108"/>
    </row>
    <row r="36" spans="2:23" ht="23.25" customHeight="1">
      <c r="B36" s="76" t="s">
        <v>83</v>
      </c>
      <c r="C36" s="77"/>
      <c r="D36" s="305"/>
      <c r="E36" s="586"/>
      <c r="G36" s="17"/>
      <c r="H36" s="589"/>
      <c r="I36" s="589"/>
      <c r="J36" s="613"/>
      <c r="K36" s="614"/>
      <c r="L36" s="313"/>
      <c r="M36" s="614"/>
      <c r="N36" s="98" t="s">
        <v>73</v>
      </c>
      <c r="O36" s="316"/>
      <c r="P36" s="99" t="s">
        <v>74</v>
      </c>
      <c r="Q36" s="633"/>
      <c r="R36" s="99" t="s">
        <v>41</v>
      </c>
      <c r="S36" s="634"/>
      <c r="T36" s="100" t="s">
        <v>43</v>
      </c>
      <c r="U36" s="639"/>
      <c r="V36" s="582"/>
      <c r="W36" s="108"/>
    </row>
    <row r="37" spans="2:23" ht="23.25" customHeight="1">
      <c r="B37" s="70" t="s">
        <v>79</v>
      </c>
      <c r="C37" s="73"/>
      <c r="D37" s="306"/>
      <c r="E37" s="587"/>
      <c r="G37" s="17"/>
      <c r="H37" s="51"/>
      <c r="I37" s="51"/>
      <c r="J37" s="51"/>
      <c r="K37" s="51"/>
      <c r="L37" s="51"/>
      <c r="M37" s="51"/>
      <c r="N37" s="51"/>
      <c r="O37" s="51"/>
      <c r="P37" s="51"/>
      <c r="Q37" s="51"/>
      <c r="R37" s="51"/>
      <c r="S37" s="51"/>
      <c r="T37" s="51"/>
      <c r="U37" s="51"/>
      <c r="V37" s="51"/>
      <c r="W37" s="108"/>
    </row>
    <row r="38" spans="2:23" ht="23.25" customHeight="1">
      <c r="B38" s="17"/>
      <c r="C38" s="17"/>
      <c r="D38" s="17"/>
      <c r="E38" s="17"/>
      <c r="F38" s="17"/>
      <c r="G38" s="17"/>
      <c r="H38" s="588" t="s">
        <v>88</v>
      </c>
      <c r="I38" s="588" t="s">
        <v>88</v>
      </c>
      <c r="J38" s="610"/>
      <c r="K38" s="592"/>
      <c r="L38" s="312"/>
      <c r="M38" s="592"/>
      <c r="N38" s="631" t="str">
        <f>IF(O39&lt;&gt;"",1988+O39,"")</f>
        <v/>
      </c>
      <c r="O38" s="632"/>
      <c r="P38" s="97" t="s">
        <v>70</v>
      </c>
      <c r="Q38" s="629"/>
      <c r="R38" s="97" t="s">
        <v>70</v>
      </c>
      <c r="S38" s="630"/>
      <c r="T38" s="113"/>
      <c r="U38" s="635"/>
      <c r="V38" s="612"/>
      <c r="W38" s="108"/>
    </row>
    <row r="39" spans="2:23" ht="23.25" customHeight="1">
      <c r="B39" s="609" t="s">
        <v>321</v>
      </c>
      <c r="C39" s="609"/>
      <c r="D39" s="609"/>
      <c r="E39" s="609"/>
      <c r="F39" s="609"/>
      <c r="G39" s="17"/>
      <c r="H39" s="589"/>
      <c r="I39" s="589"/>
      <c r="J39" s="584"/>
      <c r="K39" s="591"/>
      <c r="L39" s="310"/>
      <c r="M39" s="591"/>
      <c r="N39" s="91" t="s">
        <v>73</v>
      </c>
      <c r="O39" s="314"/>
      <c r="P39" s="92" t="s">
        <v>74</v>
      </c>
      <c r="Q39" s="626"/>
      <c r="R39" s="92" t="s">
        <v>41</v>
      </c>
      <c r="S39" s="628"/>
      <c r="T39" s="93" t="s">
        <v>43</v>
      </c>
      <c r="U39" s="636"/>
      <c r="V39" s="581"/>
      <c r="W39" s="108"/>
    </row>
    <row r="40" spans="2:23" ht="23.25" customHeight="1">
      <c r="B40" s="74" t="s">
        <v>50</v>
      </c>
      <c r="C40" s="75"/>
      <c r="D40" s="308"/>
      <c r="E40" s="585" t="s">
        <v>231</v>
      </c>
      <c r="G40" s="17"/>
      <c r="H40" s="588" t="s">
        <v>90</v>
      </c>
      <c r="I40" s="588" t="s">
        <v>90</v>
      </c>
      <c r="J40" s="583"/>
      <c r="K40" s="590"/>
      <c r="L40" s="309"/>
      <c r="M40" s="590"/>
      <c r="N40" s="623" t="str">
        <f>IF(O41&lt;&gt;"",1988+O41,"")</f>
        <v/>
      </c>
      <c r="O40" s="624"/>
      <c r="P40" s="90" t="s">
        <v>70</v>
      </c>
      <c r="Q40" s="625"/>
      <c r="R40" s="90" t="s">
        <v>70</v>
      </c>
      <c r="S40" s="627"/>
      <c r="T40" s="101"/>
      <c r="U40" s="636"/>
      <c r="V40" s="580"/>
      <c r="W40" s="108"/>
    </row>
    <row r="41" spans="2:23" ht="23.25" customHeight="1">
      <c r="B41" s="76" t="s">
        <v>83</v>
      </c>
      <c r="C41" s="77"/>
      <c r="D41" s="305"/>
      <c r="E41" s="586"/>
      <c r="G41" s="17"/>
      <c r="H41" s="589"/>
      <c r="I41" s="589"/>
      <c r="J41" s="613"/>
      <c r="K41" s="614"/>
      <c r="L41" s="313"/>
      <c r="M41" s="614"/>
      <c r="N41" s="98" t="s">
        <v>73</v>
      </c>
      <c r="O41" s="316"/>
      <c r="P41" s="99" t="s">
        <v>74</v>
      </c>
      <c r="Q41" s="633"/>
      <c r="R41" s="99" t="s">
        <v>41</v>
      </c>
      <c r="S41" s="634"/>
      <c r="T41" s="100" t="s">
        <v>43</v>
      </c>
      <c r="U41" s="637"/>
      <c r="V41" s="582"/>
      <c r="W41" s="108"/>
    </row>
    <row r="42" spans="2:23" ht="23.25" customHeight="1">
      <c r="B42" s="70" t="s">
        <v>79</v>
      </c>
      <c r="C42" s="73"/>
      <c r="D42" s="306"/>
      <c r="E42" s="587"/>
      <c r="G42" s="108"/>
      <c r="H42" s="108"/>
      <c r="I42" s="108"/>
      <c r="J42" s="108"/>
      <c r="K42" s="108"/>
      <c r="L42" s="108"/>
      <c r="M42" s="108"/>
      <c r="N42" s="108"/>
      <c r="O42" s="108"/>
      <c r="P42" s="108"/>
      <c r="Q42" s="108"/>
      <c r="R42" s="108"/>
      <c r="S42" s="108"/>
      <c r="T42" s="108"/>
      <c r="U42" s="108"/>
      <c r="V42" s="108"/>
      <c r="W42" s="108"/>
    </row>
    <row r="43" spans="2:23" ht="23.25" customHeight="1">
      <c r="B43" s="74" t="s">
        <v>50</v>
      </c>
      <c r="C43" s="75"/>
      <c r="D43" s="308"/>
      <c r="E43" s="585" t="s">
        <v>232</v>
      </c>
      <c r="G43" s="108"/>
      <c r="H43" s="108"/>
      <c r="I43" s="108"/>
      <c r="J43" s="108"/>
      <c r="K43" s="108"/>
      <c r="L43" s="108"/>
      <c r="M43" s="108"/>
      <c r="N43" s="108"/>
      <c r="O43" s="108"/>
      <c r="P43" s="108"/>
      <c r="Q43" s="108"/>
      <c r="R43" s="108"/>
      <c r="S43" s="108"/>
      <c r="T43" s="108"/>
      <c r="U43" s="108"/>
      <c r="V43" s="108"/>
      <c r="W43" s="108"/>
    </row>
    <row r="44" spans="2:23" ht="23.25" customHeight="1">
      <c r="B44" s="76" t="s">
        <v>83</v>
      </c>
      <c r="C44" s="77"/>
      <c r="D44" s="305"/>
      <c r="E44" s="586"/>
      <c r="G44" s="108"/>
      <c r="H44" s="108"/>
      <c r="I44" s="108"/>
      <c r="J44" s="108"/>
      <c r="K44" s="108"/>
      <c r="L44" s="108"/>
      <c r="M44" s="108"/>
      <c r="N44" s="108"/>
      <c r="O44" s="108"/>
      <c r="P44" s="108"/>
      <c r="Q44" s="108"/>
      <c r="R44" s="108"/>
      <c r="S44" s="108"/>
      <c r="T44" s="108"/>
      <c r="U44" s="108"/>
      <c r="V44" s="108"/>
      <c r="W44" s="108"/>
    </row>
    <row r="45" spans="2:23" ht="23.25" customHeight="1">
      <c r="B45" s="70" t="s">
        <v>79</v>
      </c>
      <c r="C45" s="73"/>
      <c r="D45" s="306"/>
      <c r="E45" s="587"/>
      <c r="G45" s="108"/>
      <c r="H45" s="108"/>
      <c r="I45" s="108"/>
      <c r="J45" s="108"/>
      <c r="K45" s="108"/>
      <c r="L45" s="108"/>
      <c r="M45" s="108"/>
      <c r="N45" s="108"/>
      <c r="O45" s="108"/>
      <c r="P45" s="108"/>
      <c r="Q45" s="108"/>
      <c r="R45" s="108"/>
      <c r="S45" s="108"/>
      <c r="T45" s="108"/>
      <c r="U45" s="108"/>
      <c r="V45" s="108"/>
      <c r="W45" s="108"/>
    </row>
    <row r="46" spans="2:23" ht="23.25" customHeight="1">
      <c r="B46" s="74" t="s">
        <v>50</v>
      </c>
      <c r="C46" s="75"/>
      <c r="D46" s="308"/>
      <c r="E46" s="585" t="s">
        <v>233</v>
      </c>
      <c r="G46" s="108"/>
      <c r="H46" s="108"/>
      <c r="I46" s="108"/>
      <c r="J46" s="108"/>
      <c r="K46" s="108"/>
      <c r="L46" s="108"/>
      <c r="M46" s="108"/>
      <c r="N46" s="108"/>
      <c r="O46" s="108"/>
      <c r="P46" s="108"/>
      <c r="Q46" s="108"/>
      <c r="R46" s="108"/>
      <c r="S46" s="108"/>
      <c r="T46" s="108"/>
      <c r="U46" s="108"/>
      <c r="V46" s="108"/>
      <c r="W46" s="108"/>
    </row>
    <row r="47" spans="2:23" ht="23.25" customHeight="1">
      <c r="B47" s="76" t="s">
        <v>83</v>
      </c>
      <c r="C47" s="77"/>
      <c r="D47" s="305"/>
      <c r="E47" s="586"/>
      <c r="G47" s="108"/>
      <c r="H47" s="108"/>
      <c r="I47" s="108"/>
      <c r="J47" s="108"/>
      <c r="K47" s="108"/>
      <c r="L47" s="108"/>
      <c r="M47" s="108"/>
      <c r="N47" s="108"/>
      <c r="O47" s="108"/>
      <c r="P47" s="108"/>
      <c r="Q47" s="108"/>
      <c r="R47" s="108"/>
      <c r="S47" s="108"/>
      <c r="T47" s="108"/>
      <c r="U47" s="108"/>
      <c r="V47" s="108"/>
      <c r="W47" s="108"/>
    </row>
    <row r="48" spans="2:23" ht="23.25" customHeight="1">
      <c r="B48" s="70" t="s">
        <v>79</v>
      </c>
      <c r="C48" s="73"/>
      <c r="D48" s="306"/>
      <c r="E48" s="587"/>
      <c r="G48" s="108"/>
      <c r="H48" s="108"/>
      <c r="I48" s="108"/>
      <c r="J48" s="108"/>
      <c r="K48" s="108"/>
      <c r="L48" s="108"/>
      <c r="M48" s="108"/>
      <c r="N48" s="108"/>
      <c r="O48" s="108"/>
      <c r="P48" s="108"/>
      <c r="Q48" s="108"/>
      <c r="R48" s="108"/>
      <c r="S48" s="108"/>
      <c r="T48" s="108"/>
      <c r="U48" s="108"/>
      <c r="V48" s="108"/>
      <c r="W48" s="108"/>
    </row>
    <row r="49" spans="2:23" ht="23.25" customHeight="1">
      <c r="B49" s="74" t="s">
        <v>50</v>
      </c>
      <c r="C49" s="75"/>
      <c r="D49" s="308"/>
      <c r="E49" s="585" t="s">
        <v>234</v>
      </c>
      <c r="G49" s="108"/>
      <c r="H49" s="108"/>
      <c r="I49" s="108"/>
      <c r="J49" s="108"/>
      <c r="K49" s="108"/>
      <c r="L49" s="108"/>
      <c r="M49" s="108"/>
      <c r="N49" s="108"/>
      <c r="O49" s="108"/>
      <c r="P49" s="108"/>
      <c r="Q49" s="108"/>
      <c r="R49" s="108"/>
      <c r="S49" s="108"/>
      <c r="T49" s="108"/>
      <c r="U49" s="108"/>
      <c r="V49" s="108"/>
      <c r="W49" s="108"/>
    </row>
    <row r="50" spans="2:23" ht="23.25" customHeight="1">
      <c r="B50" s="76" t="s">
        <v>83</v>
      </c>
      <c r="C50" s="77"/>
      <c r="D50" s="305"/>
      <c r="E50" s="586"/>
      <c r="G50" s="108"/>
      <c r="H50" s="108"/>
      <c r="I50" s="108"/>
      <c r="J50" s="108"/>
      <c r="K50" s="108"/>
      <c r="L50" s="108"/>
      <c r="M50" s="108"/>
      <c r="N50" s="108"/>
      <c r="O50" s="108"/>
      <c r="P50" s="108"/>
      <c r="Q50" s="108"/>
      <c r="R50" s="108"/>
      <c r="S50" s="108"/>
      <c r="T50" s="108"/>
      <c r="U50" s="108"/>
      <c r="V50" s="108"/>
      <c r="W50" s="108"/>
    </row>
    <row r="51" spans="2:23" ht="23.25" customHeight="1">
      <c r="B51" s="70" t="s">
        <v>79</v>
      </c>
      <c r="C51" s="73"/>
      <c r="D51" s="306"/>
      <c r="E51" s="587"/>
      <c r="G51" s="108"/>
      <c r="H51" s="108"/>
      <c r="I51" s="108"/>
      <c r="J51" s="108"/>
      <c r="K51" s="108"/>
      <c r="L51" s="108"/>
      <c r="M51" s="108"/>
      <c r="N51" s="108"/>
      <c r="O51" s="108"/>
      <c r="P51" s="108"/>
      <c r="Q51" s="108"/>
      <c r="R51" s="108"/>
      <c r="S51" s="108"/>
      <c r="T51" s="108"/>
      <c r="U51" s="108"/>
      <c r="V51" s="108"/>
      <c r="W51" s="108"/>
    </row>
    <row r="52" spans="2:23" ht="12.75" customHeight="1">
      <c r="B52" s="17"/>
      <c r="C52" s="17"/>
      <c r="D52" s="17"/>
      <c r="E52" s="17"/>
      <c r="F52" s="17"/>
      <c r="G52" s="108"/>
      <c r="W52" s="108"/>
    </row>
    <row r="53" spans="2:23" ht="12.75" customHeight="1">
      <c r="B53" s="17"/>
      <c r="C53" s="17"/>
      <c r="D53" s="17"/>
      <c r="E53" s="17"/>
      <c r="F53" s="17"/>
      <c r="G53" s="108"/>
      <c r="W53" s="108"/>
    </row>
    <row r="54" spans="2:23" ht="12.75" customHeight="1">
      <c r="B54" s="52"/>
      <c r="C54" s="52"/>
      <c r="D54" s="52"/>
      <c r="E54" s="52"/>
      <c r="F54" s="52"/>
      <c r="G54" s="108"/>
      <c r="W54" s="108"/>
    </row>
    <row r="55" spans="2:23" ht="12.75" customHeight="1">
      <c r="B55" s="52"/>
      <c r="C55" s="52"/>
      <c r="D55" s="52"/>
      <c r="E55" s="52"/>
      <c r="F55" s="52"/>
      <c r="G55" s="108"/>
      <c r="W55" s="108"/>
    </row>
    <row r="56" spans="2:23" ht="12.75" customHeight="1">
      <c r="B56" s="52"/>
      <c r="C56" s="52"/>
      <c r="D56" s="52"/>
      <c r="E56" s="52"/>
      <c r="F56" s="52"/>
      <c r="G56" s="110"/>
      <c r="W56" s="110"/>
    </row>
    <row r="57" spans="2:23" ht="12.75" customHeight="1">
      <c r="B57" s="52"/>
      <c r="C57" s="52"/>
      <c r="D57" s="52"/>
      <c r="E57" s="52"/>
      <c r="F57" s="52"/>
      <c r="G57" s="110"/>
      <c r="W57" s="110"/>
    </row>
    <row r="58" spans="2:23" ht="12.75" customHeight="1">
      <c r="B58" s="52"/>
      <c r="C58" s="52"/>
      <c r="D58" s="52"/>
      <c r="E58" s="52"/>
      <c r="F58" s="52"/>
      <c r="G58" s="110"/>
      <c r="W58" s="110"/>
    </row>
    <row r="59" spans="2:23" ht="12.75" customHeight="1">
      <c r="B59" s="52"/>
      <c r="C59" s="52"/>
      <c r="D59" s="52"/>
      <c r="E59" s="52"/>
      <c r="F59" s="52"/>
      <c r="G59" s="110"/>
      <c r="W59" s="110"/>
    </row>
    <row r="60" spans="2:23" ht="12.75" customHeight="1">
      <c r="B60" s="52"/>
      <c r="C60" s="52"/>
      <c r="D60" s="52"/>
      <c r="E60" s="52"/>
      <c r="F60" s="52"/>
      <c r="G60" s="110"/>
      <c r="W60" s="110"/>
    </row>
    <row r="61" spans="2:23" ht="12.75" customHeight="1">
      <c r="B61" s="52"/>
      <c r="C61" s="52"/>
      <c r="D61" s="52"/>
      <c r="E61" s="52"/>
      <c r="F61" s="52"/>
      <c r="G61" s="110"/>
      <c r="W61" s="110"/>
    </row>
    <row r="62" spans="2:23" ht="12.75" customHeight="1">
      <c r="B62" s="52"/>
      <c r="C62" s="52"/>
      <c r="D62" s="52"/>
      <c r="E62" s="52"/>
      <c r="F62" s="52"/>
      <c r="G62" s="110"/>
      <c r="W62" s="110"/>
    </row>
    <row r="63" spans="2:23" ht="24.4" customHeight="1">
      <c r="B63" s="52"/>
      <c r="C63" s="52"/>
      <c r="D63" s="52"/>
      <c r="E63" s="52"/>
      <c r="F63" s="52"/>
      <c r="G63" s="110"/>
      <c r="W63" s="110"/>
    </row>
    <row r="64" spans="2:23" ht="12.75" customHeight="1">
      <c r="B64" s="52"/>
      <c r="C64" s="52"/>
      <c r="D64" s="52"/>
      <c r="E64" s="52"/>
      <c r="F64" s="52"/>
      <c r="G64" s="110"/>
      <c r="W64" s="110"/>
    </row>
    <row r="65" spans="2:23" ht="12.75" customHeight="1">
      <c r="B65" s="52"/>
      <c r="C65" s="52"/>
      <c r="D65" s="52"/>
      <c r="E65" s="52"/>
      <c r="F65" s="52"/>
      <c r="G65" s="110"/>
      <c r="W65" s="110"/>
    </row>
    <row r="66" spans="2:23" ht="12.75" customHeight="1">
      <c r="B66" s="52"/>
      <c r="C66" s="52"/>
      <c r="D66" s="52"/>
      <c r="E66" s="52"/>
      <c r="F66" s="52"/>
      <c r="G66" s="110"/>
      <c r="W66" s="110"/>
    </row>
    <row r="67" spans="2:23" ht="12.75" customHeight="1">
      <c r="B67" s="52"/>
      <c r="C67" s="52"/>
      <c r="D67" s="52"/>
      <c r="E67" s="52"/>
      <c r="F67" s="52"/>
      <c r="G67" s="110"/>
      <c r="W67" s="110"/>
    </row>
    <row r="68" spans="2:23" ht="12.75" customHeight="1">
      <c r="B68" s="52"/>
      <c r="C68" s="52"/>
      <c r="D68" s="52"/>
      <c r="E68" s="52"/>
      <c r="F68" s="52"/>
      <c r="G68" s="110"/>
      <c r="W68" s="110"/>
    </row>
    <row r="69" spans="2:23" ht="12.75" customHeight="1">
      <c r="B69" s="52"/>
      <c r="C69" s="52"/>
      <c r="D69" s="52"/>
      <c r="E69" s="52"/>
      <c r="F69" s="52"/>
      <c r="G69" s="110"/>
      <c r="W69" s="110"/>
    </row>
    <row r="70" spans="2:23" ht="12.75" customHeight="1">
      <c r="B70" s="52"/>
      <c r="C70" s="52"/>
      <c r="D70" s="52"/>
      <c r="E70" s="52"/>
      <c r="F70" s="52"/>
      <c r="G70" s="110"/>
      <c r="W70" s="110"/>
    </row>
    <row r="71" spans="2:23" ht="12.75" customHeight="1">
      <c r="B71" s="52"/>
      <c r="C71" s="52"/>
      <c r="D71" s="52"/>
      <c r="E71" s="52"/>
      <c r="F71" s="52"/>
      <c r="G71" s="110"/>
      <c r="W71" s="110"/>
    </row>
    <row r="72" spans="2:23" ht="12.75" customHeight="1">
      <c r="B72" s="17"/>
      <c r="C72" s="17"/>
      <c r="D72" s="17"/>
      <c r="E72" s="17"/>
      <c r="F72" s="17"/>
      <c r="G72" s="110"/>
      <c r="W72" s="110"/>
    </row>
    <row r="73" spans="2:23" ht="12.75" customHeight="1">
      <c r="B73" s="17"/>
      <c r="C73" s="17"/>
      <c r="D73" s="17"/>
      <c r="E73" s="17"/>
      <c r="F73" s="17"/>
      <c r="G73" s="110"/>
      <c r="W73" s="110"/>
    </row>
    <row r="74" spans="2:23" ht="12.75" customHeight="1">
      <c r="G74" s="108"/>
      <c r="W74" s="108"/>
    </row>
    <row r="75" spans="2:23" ht="12.75" customHeight="1">
      <c r="G75" s="108"/>
      <c r="W75" s="108"/>
    </row>
    <row r="76" spans="2:23" ht="12.75" customHeight="1">
      <c r="W76" s="108"/>
    </row>
    <row r="77" spans="2:23" ht="12.75" customHeight="1">
      <c r="W77" s="108"/>
    </row>
    <row r="78" spans="2:23" ht="12.75" customHeight="1">
      <c r="W78" s="108"/>
    </row>
    <row r="79" spans="2:23" ht="12.75" customHeight="1">
      <c r="W79" s="108"/>
    </row>
    <row r="80" spans="2:23" ht="12.75" customHeight="1">
      <c r="B80" s="17"/>
      <c r="W80" s="108"/>
    </row>
    <row r="81" spans="2:23" ht="12.75" customHeight="1">
      <c r="B81" s="17"/>
      <c r="W81" s="108"/>
    </row>
    <row r="82" spans="2:23" ht="12.75" customHeight="1">
      <c r="W82" s="108"/>
    </row>
    <row r="83" spans="2:23" ht="12.75" customHeight="1">
      <c r="W83" s="108"/>
    </row>
    <row r="84" spans="2:23" ht="12.75" customHeight="1">
      <c r="W84" s="108"/>
    </row>
    <row r="85" spans="2:23" ht="12.75" customHeight="1">
      <c r="W85" s="108"/>
    </row>
    <row r="86" spans="2:23" ht="12.75" customHeight="1">
      <c r="W86" s="108"/>
    </row>
    <row r="87" spans="2:23" ht="12.75" customHeight="1">
      <c r="W87" s="108"/>
    </row>
    <row r="88" spans="2:23" ht="12.75" customHeight="1">
      <c r="W88" s="108"/>
    </row>
    <row r="89" spans="2:23" ht="12.75" customHeight="1">
      <c r="W89" s="108"/>
    </row>
    <row r="90" spans="2:23" ht="12.75" customHeight="1">
      <c r="W90" s="108"/>
    </row>
    <row r="91" spans="2:23" ht="12.75" customHeight="1">
      <c r="W91" s="108"/>
    </row>
    <row r="92" spans="2:23" ht="12.75" customHeight="1"/>
    <row r="93" spans="2:23" ht="12.75" customHeight="1"/>
    <row r="94" spans="2:23" ht="12.75" customHeight="1"/>
    <row r="95" spans="2:23" ht="12.75" customHeight="1"/>
    <row r="96" spans="2:23"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sheetData>
  <mergeCells count="198">
    <mergeCell ref="U38:U41"/>
    <mergeCell ref="U29:U36"/>
    <mergeCell ref="M2:M3"/>
    <mergeCell ref="H2:H3"/>
    <mergeCell ref="I2:I3"/>
    <mergeCell ref="I29:I30"/>
    <mergeCell ref="H31:H32"/>
    <mergeCell ref="I31:I32"/>
    <mergeCell ref="H33:H34"/>
    <mergeCell ref="I33:I34"/>
    <mergeCell ref="H35:H36"/>
    <mergeCell ref="I35:I36"/>
    <mergeCell ref="H22:H23"/>
    <mergeCell ref="I22:I23"/>
    <mergeCell ref="H24:H25"/>
    <mergeCell ref="I24:I25"/>
    <mergeCell ref="H26:H27"/>
    <mergeCell ref="I26:I27"/>
    <mergeCell ref="I14:I15"/>
    <mergeCell ref="H16:H17"/>
    <mergeCell ref="I16:I17"/>
    <mergeCell ref="H18:H19"/>
    <mergeCell ref="I18:I19"/>
    <mergeCell ref="H20:H21"/>
    <mergeCell ref="N40:O40"/>
    <mergeCell ref="N16:O16"/>
    <mergeCell ref="N18:O18"/>
    <mergeCell ref="N20:O20"/>
    <mergeCell ref="N22:O22"/>
    <mergeCell ref="N24:O24"/>
    <mergeCell ref="N26:O26"/>
    <mergeCell ref="H4:H5"/>
    <mergeCell ref="I4:I5"/>
    <mergeCell ref="H6:H7"/>
    <mergeCell ref="I6:I7"/>
    <mergeCell ref="H8:H9"/>
    <mergeCell ref="I8:I9"/>
    <mergeCell ref="H12:H13"/>
    <mergeCell ref="I12:I13"/>
    <mergeCell ref="H14:H15"/>
    <mergeCell ref="H10:H11"/>
    <mergeCell ref="I10:I11"/>
    <mergeCell ref="N6:O6"/>
    <mergeCell ref="N8:O8"/>
    <mergeCell ref="N10:O10"/>
    <mergeCell ref="N12:O12"/>
    <mergeCell ref="N14:O14"/>
    <mergeCell ref="K38:K39"/>
    <mergeCell ref="Q40:Q41"/>
    <mergeCell ref="S40:S41"/>
    <mergeCell ref="Q35:Q36"/>
    <mergeCell ref="S35:S36"/>
    <mergeCell ref="Q31:Q32"/>
    <mergeCell ref="S31:S32"/>
    <mergeCell ref="Q33:Q34"/>
    <mergeCell ref="S33:S34"/>
    <mergeCell ref="Q24:Q25"/>
    <mergeCell ref="S24:S25"/>
    <mergeCell ref="Q26:Q27"/>
    <mergeCell ref="S26:S27"/>
    <mergeCell ref="Q29:Q30"/>
    <mergeCell ref="S29:S30"/>
    <mergeCell ref="Q4:Q5"/>
    <mergeCell ref="S4:S5"/>
    <mergeCell ref="Q6:Q7"/>
    <mergeCell ref="S6:S7"/>
    <mergeCell ref="Q8:Q9"/>
    <mergeCell ref="S8:S9"/>
    <mergeCell ref="Q10:Q11"/>
    <mergeCell ref="J35:J36"/>
    <mergeCell ref="K35:K36"/>
    <mergeCell ref="M35:M36"/>
    <mergeCell ref="J31:J32"/>
    <mergeCell ref="K31:K32"/>
    <mergeCell ref="M31:M32"/>
    <mergeCell ref="J33:J34"/>
    <mergeCell ref="K33:K34"/>
    <mergeCell ref="M33:M34"/>
    <mergeCell ref="Q18:Q19"/>
    <mergeCell ref="S18:S19"/>
    <mergeCell ref="N29:O29"/>
    <mergeCell ref="N31:O31"/>
    <mergeCell ref="N33:O33"/>
    <mergeCell ref="S12:S13"/>
    <mergeCell ref="Q14:Q15"/>
    <mergeCell ref="S14:S15"/>
    <mergeCell ref="M38:M39"/>
    <mergeCell ref="M20:M21"/>
    <mergeCell ref="M22:M23"/>
    <mergeCell ref="Q20:Q21"/>
    <mergeCell ref="S20:S21"/>
    <mergeCell ref="Q22:Q23"/>
    <mergeCell ref="S22:S23"/>
    <mergeCell ref="S10:S11"/>
    <mergeCell ref="Q12:Q13"/>
    <mergeCell ref="M12:M13"/>
    <mergeCell ref="M14:M15"/>
    <mergeCell ref="M16:M17"/>
    <mergeCell ref="M18:M19"/>
    <mergeCell ref="Q16:Q17"/>
    <mergeCell ref="S16:S17"/>
    <mergeCell ref="Q38:Q39"/>
    <mergeCell ref="S38:S39"/>
    <mergeCell ref="N35:O35"/>
    <mergeCell ref="N38:O38"/>
    <mergeCell ref="N2:T3"/>
    <mergeCell ref="U2:V2"/>
    <mergeCell ref="J2:J3"/>
    <mergeCell ref="K2:K3"/>
    <mergeCell ref="M4:M5"/>
    <mergeCell ref="M6:M7"/>
    <mergeCell ref="V20:V21"/>
    <mergeCell ref="V22:V23"/>
    <mergeCell ref="V24:V25"/>
    <mergeCell ref="U4:U19"/>
    <mergeCell ref="U20:U27"/>
    <mergeCell ref="V4:V5"/>
    <mergeCell ref="V6:V7"/>
    <mergeCell ref="V8:V9"/>
    <mergeCell ref="V10:V11"/>
    <mergeCell ref="V12:V13"/>
    <mergeCell ref="V14:V15"/>
    <mergeCell ref="J14:J15"/>
    <mergeCell ref="K14:K15"/>
    <mergeCell ref="J16:J17"/>
    <mergeCell ref="K16:K17"/>
    <mergeCell ref="J18:J19"/>
    <mergeCell ref="K18:K19"/>
    <mergeCell ref="N4:O4"/>
    <mergeCell ref="H38:H39"/>
    <mergeCell ref="I38:I39"/>
    <mergeCell ref="H40:H41"/>
    <mergeCell ref="I40:I41"/>
    <mergeCell ref="K20:K21"/>
    <mergeCell ref="J22:J23"/>
    <mergeCell ref="K22:K23"/>
    <mergeCell ref="J24:J25"/>
    <mergeCell ref="K24:K25"/>
    <mergeCell ref="J26:J27"/>
    <mergeCell ref="K26:K27"/>
    <mergeCell ref="J29:J30"/>
    <mergeCell ref="K29:K30"/>
    <mergeCell ref="I20:I21"/>
    <mergeCell ref="H28:V28"/>
    <mergeCell ref="V38:V39"/>
    <mergeCell ref="V40:V41"/>
    <mergeCell ref="V26:V27"/>
    <mergeCell ref="V29:V30"/>
    <mergeCell ref="V31:V32"/>
    <mergeCell ref="J40:J41"/>
    <mergeCell ref="K40:K41"/>
    <mergeCell ref="M40:M41"/>
    <mergeCell ref="J38:J39"/>
    <mergeCell ref="E40:E42"/>
    <mergeCell ref="E43:E45"/>
    <mergeCell ref="E46:E48"/>
    <mergeCell ref="E49:E51"/>
    <mergeCell ref="E17:E19"/>
    <mergeCell ref="E20:E22"/>
    <mergeCell ref="E23:E25"/>
    <mergeCell ref="E26:E28"/>
    <mergeCell ref="B1:F2"/>
    <mergeCell ref="D4:E4"/>
    <mergeCell ref="D5:E5"/>
    <mergeCell ref="D6:E6"/>
    <mergeCell ref="D7:E7"/>
    <mergeCell ref="D8:F8"/>
    <mergeCell ref="D9:F9"/>
    <mergeCell ref="D10:F10"/>
    <mergeCell ref="D11:F11"/>
    <mergeCell ref="D12:F12"/>
    <mergeCell ref="E32:E34"/>
    <mergeCell ref="E35:E37"/>
    <mergeCell ref="B39:F39"/>
    <mergeCell ref="AA2:AA3"/>
    <mergeCell ref="AB2:AB3"/>
    <mergeCell ref="V33:V34"/>
    <mergeCell ref="V35:V36"/>
    <mergeCell ref="J20:J21"/>
    <mergeCell ref="E29:E31"/>
    <mergeCell ref="H29:H30"/>
    <mergeCell ref="V16:V17"/>
    <mergeCell ref="V18:V19"/>
    <mergeCell ref="J4:J5"/>
    <mergeCell ref="K4:K5"/>
    <mergeCell ref="J6:J7"/>
    <mergeCell ref="K6:K7"/>
    <mergeCell ref="J8:J9"/>
    <mergeCell ref="K8:K9"/>
    <mergeCell ref="J10:J11"/>
    <mergeCell ref="K10:K11"/>
    <mergeCell ref="J12:J13"/>
    <mergeCell ref="K12:K13"/>
    <mergeCell ref="M24:M25"/>
    <mergeCell ref="M26:M27"/>
    <mergeCell ref="M29:M30"/>
    <mergeCell ref="M8:M9"/>
    <mergeCell ref="M10:M11"/>
  </mergeCells>
  <phoneticPr fontId="37"/>
  <dataValidations count="4">
    <dataValidation type="list" allowBlank="1" showErrorMessage="1" sqref="O37" xr:uid="{AD66A6F8-276B-4E7C-A919-506ACB7A8548}">
      <formula1>#REF!</formula1>
    </dataValidation>
    <dataValidation type="list" allowBlank="1" showInputMessage="1" showErrorMessage="1" sqref="AB9" xr:uid="{EE0B921E-1480-45FB-92B7-2865BB955B10}">
      <formula1>$AG$2:$AG$5</formula1>
    </dataValidation>
    <dataValidation type="list" allowBlank="1" showInputMessage="1" showErrorMessage="1" sqref="AB11" xr:uid="{1844AE9B-8908-4A8E-BBDE-7D8F378A0D94}">
      <formula1>$AI$2:$AI$3</formula1>
    </dataValidation>
    <dataValidation type="list" allowBlank="1" showInputMessage="1" showErrorMessage="1" sqref="AB13" xr:uid="{9591AFC1-99A9-4535-9CF1-DC580A2DB3EE}">
      <formula1>$AK$2:$AK$3</formula1>
    </dataValidation>
  </dataValidations>
  <pageMargins left="0.7" right="0.7" top="0.75" bottom="0.75" header="0" footer="0"/>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2:G42"/>
  <sheetViews>
    <sheetView zoomScale="139" zoomScaleNormal="139" workbookViewId="0">
      <selection activeCell="B7" sqref="B7:D7"/>
    </sheetView>
  </sheetViews>
  <sheetFormatPr defaultColWidth="14.453125" defaultRowHeight="15" customHeight="1"/>
  <cols>
    <col min="1" max="1" width="11.54296875" style="168" customWidth="1"/>
    <col min="2" max="2" width="9.453125" style="168" customWidth="1"/>
    <col min="3" max="3" width="8" style="168" customWidth="1"/>
    <col min="4" max="4" width="3.81640625" style="168" bestFit="1" customWidth="1"/>
    <col min="5" max="5" width="11.54296875" style="168" customWidth="1"/>
    <col min="6" max="6" width="38.26953125" style="168" customWidth="1"/>
    <col min="7" max="16384" width="14.453125" style="203"/>
  </cols>
  <sheetData>
    <row r="2" spans="1:7" ht="29.25" customHeight="1">
      <c r="A2" s="793" t="s">
        <v>119</v>
      </c>
      <c r="B2" s="793"/>
      <c r="C2" s="793"/>
      <c r="D2" s="793"/>
      <c r="E2" s="793"/>
      <c r="F2" s="793"/>
      <c r="G2" s="793"/>
    </row>
    <row r="3" spans="1:7" ht="7.5" customHeight="1">
      <c r="A3" s="192"/>
    </row>
    <row r="4" spans="1:7" ht="26.25" customHeight="1">
      <c r="A4" s="792" t="s">
        <v>120</v>
      </c>
      <c r="B4" s="792"/>
      <c r="C4" s="792"/>
      <c r="D4" s="792"/>
      <c r="E4" s="792"/>
      <c r="F4" s="792"/>
      <c r="G4" s="792"/>
    </row>
    <row r="5" spans="1:7" ht="16.5" customHeight="1">
      <c r="A5" s="796" t="str">
        <f>IF(ＤＡＴＡ!AB2="","",ＤＡＴＡ!AB2)</f>
        <v>第73回　東海高等学校総合体育大会</v>
      </c>
      <c r="B5" s="796"/>
      <c r="C5" s="796"/>
      <c r="D5" s="796"/>
      <c r="E5" s="796"/>
      <c r="F5" s="796"/>
      <c r="G5" s="797"/>
    </row>
    <row r="6" spans="1:7" ht="15" customHeight="1">
      <c r="A6" s="205" t="s">
        <v>399</v>
      </c>
      <c r="B6" s="205"/>
      <c r="C6" s="205"/>
      <c r="D6" s="205"/>
      <c r="E6" s="205"/>
      <c r="F6" s="194"/>
      <c r="G6" s="168" t="s">
        <v>299</v>
      </c>
    </row>
    <row r="7" spans="1:7" s="204" customFormat="1" ht="26.25" customHeight="1">
      <c r="A7" s="198" t="s">
        <v>316</v>
      </c>
      <c r="B7" s="773">
        <f>ＤＡＴＡ!D15</f>
        <v>0</v>
      </c>
      <c r="C7" s="773"/>
      <c r="D7" s="773"/>
      <c r="E7" s="198" t="s">
        <v>317</v>
      </c>
      <c r="F7" s="773">
        <f>ＤＡＴＡ!D14</f>
        <v>0</v>
      </c>
      <c r="G7" s="773"/>
    </row>
    <row r="8" spans="1:7" ht="26.25" customHeight="1">
      <c r="A8" s="199"/>
      <c r="B8" s="795" t="str">
        <f>"〒　"&amp;ＤＡＴＡ!D8</f>
        <v>〒　</v>
      </c>
      <c r="C8" s="795"/>
      <c r="D8" s="795"/>
      <c r="E8" s="795"/>
      <c r="F8" s="795"/>
      <c r="G8" s="795"/>
    </row>
    <row r="9" spans="1:7" ht="14.5">
      <c r="A9" s="206"/>
      <c r="B9" s="794">
        <f>ＤＡＴＡ!D9</f>
        <v>0</v>
      </c>
      <c r="C9" s="794"/>
      <c r="D9" s="794"/>
      <c r="E9" s="794"/>
      <c r="F9" s="794"/>
      <c r="G9" s="794"/>
    </row>
    <row r="10" spans="1:7" ht="21" customHeight="1">
      <c r="A10" s="207" t="s">
        <v>315</v>
      </c>
      <c r="B10" s="794">
        <f>ＤＡＴＡ!D10</f>
        <v>0</v>
      </c>
      <c r="C10" s="794"/>
      <c r="D10" s="794"/>
      <c r="E10" s="794"/>
      <c r="F10" s="794"/>
      <c r="G10" s="794"/>
    </row>
    <row r="11" spans="1:7" ht="9" customHeight="1">
      <c r="A11" s="206"/>
      <c r="B11" s="772"/>
      <c r="C11" s="772"/>
      <c r="D11" s="772"/>
      <c r="E11" s="772"/>
      <c r="F11" s="772"/>
      <c r="G11" s="772"/>
    </row>
    <row r="12" spans="1:7" ht="26.25" customHeight="1">
      <c r="A12" s="200" t="s">
        <v>288</v>
      </c>
      <c r="B12" s="778" t="str">
        <f>"TEL　"&amp;ＤＡＴＡ!D11</f>
        <v>TEL　</v>
      </c>
      <c r="C12" s="779"/>
      <c r="D12" s="779"/>
      <c r="E12" s="779"/>
      <c r="F12" s="779"/>
      <c r="G12" s="780"/>
    </row>
    <row r="13" spans="1:7" ht="26.25" customHeight="1">
      <c r="A13" s="198" t="s">
        <v>313</v>
      </c>
      <c r="B13" s="774" t="str">
        <f>ＤＡＴＡ!D5&amp;"高等学校"</f>
        <v>高等学校</v>
      </c>
      <c r="C13" s="775"/>
      <c r="D13" s="775"/>
      <c r="E13" s="775"/>
      <c r="F13" s="776"/>
      <c r="G13" s="198" t="s">
        <v>294</v>
      </c>
    </row>
    <row r="14" spans="1:7" ht="26.25" customHeight="1">
      <c r="A14" s="198" t="s">
        <v>314</v>
      </c>
      <c r="B14" s="777" t="s">
        <v>293</v>
      </c>
      <c r="C14" s="777"/>
      <c r="D14" s="777"/>
      <c r="E14" s="777"/>
      <c r="F14" s="777"/>
      <c r="G14" s="777"/>
    </row>
    <row r="15" spans="1:7" ht="26.25" customHeight="1">
      <c r="A15" s="198" t="s">
        <v>289</v>
      </c>
      <c r="B15" s="198" t="s">
        <v>296</v>
      </c>
      <c r="C15" s="201"/>
      <c r="D15" s="202" t="s">
        <v>292</v>
      </c>
      <c r="E15" s="439" t="s">
        <v>297</v>
      </c>
      <c r="F15" s="773" t="s">
        <v>298</v>
      </c>
      <c r="G15" s="773"/>
    </row>
    <row r="16" spans="1:7" ht="41.25" customHeight="1">
      <c r="A16" s="772" t="s">
        <v>290</v>
      </c>
      <c r="B16" s="783" t="s">
        <v>300</v>
      </c>
      <c r="C16" s="476"/>
      <c r="D16" s="476"/>
      <c r="E16" s="476"/>
      <c r="F16" s="476"/>
      <c r="G16" s="476"/>
    </row>
    <row r="17" spans="1:7" ht="14.5">
      <c r="A17" s="784"/>
      <c r="B17" s="783" t="s">
        <v>301</v>
      </c>
      <c r="C17" s="476"/>
      <c r="D17" s="476"/>
      <c r="E17" s="476"/>
      <c r="F17" s="476"/>
      <c r="G17" s="476"/>
    </row>
    <row r="18" spans="1:7" ht="15" customHeight="1">
      <c r="A18" s="785" t="s">
        <v>291</v>
      </c>
      <c r="B18" s="786" t="s">
        <v>400</v>
      </c>
      <c r="C18" s="787"/>
      <c r="D18" s="787"/>
      <c r="E18" s="787"/>
      <c r="F18" s="787"/>
      <c r="G18" s="788"/>
    </row>
    <row r="19" spans="1:7" ht="15" customHeight="1">
      <c r="A19" s="772"/>
      <c r="B19" s="208"/>
      <c r="C19" s="205"/>
      <c r="D19" s="205"/>
      <c r="E19" s="205"/>
      <c r="F19" s="205"/>
      <c r="G19" s="209"/>
    </row>
    <row r="20" spans="1:7" ht="15" customHeight="1">
      <c r="A20" s="772"/>
      <c r="B20" s="789" t="s">
        <v>302</v>
      </c>
      <c r="C20" s="790"/>
      <c r="D20" s="790"/>
      <c r="E20" s="790"/>
      <c r="F20" s="790"/>
      <c r="G20" s="791"/>
    </row>
    <row r="21" spans="1:7" ht="15" customHeight="1">
      <c r="A21" s="772"/>
      <c r="B21" s="789" t="s">
        <v>303</v>
      </c>
      <c r="C21" s="790"/>
      <c r="D21" s="790"/>
      <c r="E21" s="790"/>
      <c r="F21" s="790"/>
      <c r="G21" s="791"/>
    </row>
    <row r="22" spans="1:7" ht="15" customHeight="1">
      <c r="A22" s="772"/>
      <c r="B22" s="789" t="s">
        <v>335</v>
      </c>
      <c r="C22" s="790"/>
      <c r="D22" s="790"/>
      <c r="E22" s="790"/>
      <c r="F22" s="790"/>
      <c r="G22" s="791"/>
    </row>
    <row r="23" spans="1:7" ht="15" customHeight="1">
      <c r="A23" s="772"/>
      <c r="B23" s="789" t="s">
        <v>304</v>
      </c>
      <c r="C23" s="790"/>
      <c r="D23" s="790"/>
      <c r="E23" s="790"/>
      <c r="F23" s="790"/>
      <c r="G23" s="791"/>
    </row>
    <row r="24" spans="1:7" ht="15" customHeight="1">
      <c r="A24" s="772"/>
      <c r="B24" s="789" t="s">
        <v>121</v>
      </c>
      <c r="C24" s="790"/>
      <c r="D24" s="790"/>
      <c r="E24" s="790"/>
      <c r="F24" s="790"/>
      <c r="G24" s="791"/>
    </row>
    <row r="25" spans="1:7" ht="15" customHeight="1">
      <c r="A25" s="772"/>
      <c r="B25" s="208"/>
      <c r="C25" s="205"/>
      <c r="D25" s="205"/>
      <c r="E25" s="205"/>
      <c r="F25" s="205"/>
      <c r="G25" s="209"/>
    </row>
    <row r="26" spans="1:7" ht="15" customHeight="1">
      <c r="A26" s="784"/>
      <c r="B26" s="778" t="s">
        <v>122</v>
      </c>
      <c r="C26" s="779"/>
      <c r="D26" s="779"/>
      <c r="E26" s="779"/>
      <c r="F26" s="779"/>
      <c r="G26" s="780"/>
    </row>
    <row r="28" spans="1:7" ht="30.75" customHeight="1">
      <c r="A28" s="782" t="s">
        <v>123</v>
      </c>
      <c r="B28" s="782"/>
      <c r="C28" s="782"/>
      <c r="D28" s="782"/>
      <c r="E28" s="782"/>
      <c r="F28" s="782"/>
      <c r="G28" s="782"/>
    </row>
    <row r="29" spans="1:7" ht="15" customHeight="1">
      <c r="A29" s="192"/>
      <c r="B29" s="192"/>
    </row>
    <row r="30" spans="1:7" ht="17.25" customHeight="1">
      <c r="A30" s="196" t="s">
        <v>124</v>
      </c>
      <c r="F30" s="203"/>
    </row>
    <row r="31" spans="1:7" ht="17.25" customHeight="1">
      <c r="A31" s="197" t="s">
        <v>125</v>
      </c>
      <c r="F31" s="203"/>
    </row>
    <row r="32" spans="1:7" ht="17.25" customHeight="1">
      <c r="A32" s="781" t="s">
        <v>307</v>
      </c>
      <c r="B32" s="781"/>
      <c r="C32" s="781"/>
      <c r="D32" s="781"/>
      <c r="E32" s="781"/>
      <c r="F32" s="781"/>
      <c r="G32" s="781"/>
    </row>
    <row r="33" spans="1:7" ht="17.25" customHeight="1">
      <c r="A33" s="781" t="s">
        <v>308</v>
      </c>
      <c r="B33" s="781"/>
      <c r="C33" s="781"/>
      <c r="D33" s="781"/>
      <c r="E33" s="781"/>
      <c r="F33" s="781"/>
      <c r="G33" s="781"/>
    </row>
    <row r="34" spans="1:7" ht="17.25" customHeight="1">
      <c r="A34" s="781" t="s">
        <v>309</v>
      </c>
      <c r="B34" s="781"/>
      <c r="C34" s="781"/>
      <c r="D34" s="781"/>
      <c r="E34" s="781"/>
      <c r="F34" s="781"/>
      <c r="G34" s="781"/>
    </row>
    <row r="35" spans="1:7" ht="17.25" customHeight="1">
      <c r="A35" s="781" t="s">
        <v>310</v>
      </c>
      <c r="B35" s="781"/>
      <c r="C35" s="781"/>
      <c r="D35" s="781"/>
      <c r="E35" s="781"/>
      <c r="F35" s="781"/>
      <c r="G35" s="781"/>
    </row>
    <row r="36" spans="1:7" ht="17.25" customHeight="1">
      <c r="A36" s="781" t="s">
        <v>311</v>
      </c>
      <c r="B36" s="781"/>
      <c r="C36" s="781"/>
      <c r="D36" s="781"/>
      <c r="E36" s="781"/>
      <c r="F36" s="781"/>
      <c r="G36" s="781"/>
    </row>
    <row r="37" spans="1:7" ht="17.25" customHeight="1">
      <c r="A37" s="781" t="s">
        <v>312</v>
      </c>
      <c r="B37" s="781"/>
      <c r="C37" s="781"/>
      <c r="D37" s="781"/>
      <c r="E37" s="781"/>
      <c r="F37" s="781"/>
      <c r="G37" s="781"/>
    </row>
    <row r="38" spans="1:7" ht="15" customHeight="1">
      <c r="A38" s="196"/>
      <c r="F38" s="203"/>
    </row>
    <row r="39" spans="1:7" ht="17.25" customHeight="1">
      <c r="A39" s="781" t="s">
        <v>305</v>
      </c>
      <c r="B39" s="781"/>
      <c r="C39" s="781"/>
      <c r="D39" s="781"/>
      <c r="E39" s="781"/>
      <c r="F39" s="781"/>
      <c r="G39" s="781"/>
    </row>
    <row r="40" spans="1:7" ht="17.25" customHeight="1">
      <c r="A40" s="781" t="s">
        <v>306</v>
      </c>
      <c r="B40" s="781"/>
      <c r="C40" s="781"/>
      <c r="D40" s="781"/>
      <c r="E40" s="781"/>
      <c r="F40" s="781"/>
      <c r="G40" s="781"/>
    </row>
    <row r="41" spans="1:7" ht="15" customHeight="1">
      <c r="A41" s="196"/>
      <c r="F41" s="203"/>
    </row>
    <row r="42" spans="1:7" ht="15" customHeight="1">
      <c r="A42" s="781" t="s">
        <v>126</v>
      </c>
      <c r="B42" s="781"/>
      <c r="C42" s="781"/>
      <c r="D42" s="781"/>
      <c r="E42" s="781"/>
      <c r="F42" s="781"/>
      <c r="G42" s="781"/>
    </row>
  </sheetData>
  <mergeCells count="34">
    <mergeCell ref="A4:G4"/>
    <mergeCell ref="B7:D7"/>
    <mergeCell ref="A2:G2"/>
    <mergeCell ref="F7:G7"/>
    <mergeCell ref="B10:G10"/>
    <mergeCell ref="B9:G9"/>
    <mergeCell ref="B8:G8"/>
    <mergeCell ref="A5:G5"/>
    <mergeCell ref="A40:G40"/>
    <mergeCell ref="A42:G42"/>
    <mergeCell ref="A16:A17"/>
    <mergeCell ref="B17:G17"/>
    <mergeCell ref="A18:A26"/>
    <mergeCell ref="B18:G18"/>
    <mergeCell ref="B20:G20"/>
    <mergeCell ref="B21:G21"/>
    <mergeCell ref="B23:G23"/>
    <mergeCell ref="B22:G22"/>
    <mergeCell ref="B24:G24"/>
    <mergeCell ref="B26:G26"/>
    <mergeCell ref="A32:G32"/>
    <mergeCell ref="A33:G33"/>
    <mergeCell ref="A34:G34"/>
    <mergeCell ref="A35:G35"/>
    <mergeCell ref="A36:G36"/>
    <mergeCell ref="A37:G37"/>
    <mergeCell ref="A39:G39"/>
    <mergeCell ref="A28:G28"/>
    <mergeCell ref="B16:G16"/>
    <mergeCell ref="B11:G11"/>
    <mergeCell ref="F15:G15"/>
    <mergeCell ref="B13:F13"/>
    <mergeCell ref="B14:G14"/>
    <mergeCell ref="B12:G12"/>
  </mergeCells>
  <phoneticPr fontId="37"/>
  <pageMargins left="0.31496062992125984" right="0.31496062992125984" top="0.35433070866141736" bottom="0.35433070866141736" header="0" footer="0"/>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B2:U48"/>
  <sheetViews>
    <sheetView topLeftCell="A19" zoomScale="110" zoomScaleNormal="110" workbookViewId="0">
      <selection activeCell="E16" sqref="E16"/>
    </sheetView>
  </sheetViews>
  <sheetFormatPr defaultColWidth="14.453125" defaultRowHeight="15" customHeight="1"/>
  <cols>
    <col min="1" max="1" width="1" customWidth="1"/>
    <col min="2" max="2" width="3.453125" customWidth="1"/>
    <col min="3" max="3" width="8.54296875" customWidth="1"/>
    <col min="4" max="4" width="25" customWidth="1"/>
    <col min="5" max="5" width="8.54296875" customWidth="1"/>
    <col min="6" max="7" width="3.453125" customWidth="1"/>
    <col min="8" max="8" width="8.54296875" customWidth="1"/>
    <col min="9" max="9" width="25" customWidth="1"/>
    <col min="10" max="10" width="8.81640625" customWidth="1"/>
    <col min="11" max="12" width="3.453125" customWidth="1"/>
    <col min="13" max="13" width="8.54296875" customWidth="1"/>
    <col min="14" max="14" width="25" customWidth="1"/>
    <col min="15" max="15" width="8.54296875" customWidth="1"/>
    <col min="16" max="17" width="3.453125" customWidth="1"/>
    <col min="18" max="18" width="8.54296875" customWidth="1"/>
    <col min="19" max="19" width="25" customWidth="1"/>
    <col min="20" max="20" width="8.81640625" customWidth="1"/>
    <col min="21" max="21" width="2.7265625" customWidth="1"/>
    <col min="22" max="22" width="1" customWidth="1"/>
    <col min="23" max="30" width="8.81640625" customWidth="1"/>
  </cols>
  <sheetData>
    <row r="2" spans="2:21" ht="12.75" customHeight="1">
      <c r="C2" s="799" t="s">
        <v>127</v>
      </c>
      <c r="D2" s="800"/>
      <c r="E2" s="800"/>
      <c r="F2" s="800"/>
      <c r="G2" s="800"/>
      <c r="H2" s="801"/>
      <c r="I2" s="28"/>
      <c r="J2" s="29"/>
      <c r="K2" s="29"/>
      <c r="L2" s="29"/>
      <c r="M2" s="29"/>
      <c r="N2" s="29"/>
      <c r="O2" s="29"/>
      <c r="P2" s="29"/>
      <c r="Q2" s="29"/>
      <c r="R2" s="29"/>
      <c r="S2" s="29"/>
      <c r="T2" s="29"/>
    </row>
    <row r="3" spans="2:21" ht="12.75" customHeight="1">
      <c r="C3" s="28"/>
      <c r="D3" s="28"/>
      <c r="E3" s="28"/>
      <c r="F3" s="28"/>
      <c r="G3" s="28"/>
      <c r="H3" s="28"/>
      <c r="I3" s="28"/>
      <c r="J3" s="29"/>
      <c r="K3" s="29"/>
      <c r="L3" s="29"/>
      <c r="M3" s="29"/>
      <c r="N3" s="29"/>
      <c r="O3" s="29"/>
      <c r="P3" s="29"/>
      <c r="Q3" s="29"/>
      <c r="R3" s="29"/>
      <c r="S3" s="29"/>
      <c r="T3" s="29"/>
    </row>
    <row r="4" spans="2:21" ht="12.75" customHeight="1">
      <c r="C4" s="28" t="s">
        <v>128</v>
      </c>
      <c r="D4" s="28"/>
      <c r="E4" s="28"/>
      <c r="F4" s="28" t="str">
        <f>IF(G4&lt;&gt;"",#REF!,"")</f>
        <v/>
      </c>
      <c r="G4" s="28"/>
      <c r="H4" s="28"/>
      <c r="I4" s="28"/>
      <c r="J4" s="29"/>
      <c r="K4" s="29"/>
      <c r="L4" s="29"/>
      <c r="M4" s="29"/>
      <c r="N4" s="29"/>
      <c r="O4" s="29"/>
      <c r="P4" s="29"/>
      <c r="Q4" s="29"/>
      <c r="R4" s="29"/>
      <c r="S4" s="29"/>
      <c r="T4" s="29"/>
    </row>
    <row r="5" spans="2:21" ht="12.75" customHeight="1">
      <c r="C5" s="28" t="s">
        <v>129</v>
      </c>
      <c r="D5" s="28"/>
      <c r="E5" s="28"/>
      <c r="F5" s="28"/>
      <c r="G5" s="28"/>
      <c r="H5" s="28"/>
      <c r="I5" s="28"/>
      <c r="J5" s="29"/>
      <c r="K5" s="29"/>
      <c r="L5" s="29"/>
      <c r="M5" s="29"/>
      <c r="N5" s="29"/>
      <c r="O5" s="29"/>
      <c r="P5" s="29"/>
      <c r="Q5" s="29"/>
      <c r="R5" s="29"/>
      <c r="S5" s="29"/>
      <c r="T5" s="29"/>
    </row>
    <row r="6" spans="2:21" ht="12.75" customHeight="1">
      <c r="C6" s="28"/>
      <c r="D6" s="28"/>
      <c r="E6" s="28"/>
      <c r="F6" s="28"/>
      <c r="G6" s="28"/>
      <c r="H6" s="28"/>
      <c r="I6" s="28"/>
      <c r="J6" s="29"/>
      <c r="K6" s="29"/>
      <c r="L6" s="29"/>
      <c r="M6" s="29"/>
      <c r="N6" s="29"/>
      <c r="O6" s="29"/>
      <c r="P6" s="29"/>
      <c r="Q6" s="29"/>
      <c r="R6" s="29"/>
      <c r="S6" s="29"/>
      <c r="T6" s="29"/>
    </row>
    <row r="7" spans="2:21" ht="12.75" customHeight="1">
      <c r="C7" s="28" t="s">
        <v>130</v>
      </c>
      <c r="D7" s="28"/>
      <c r="E7" s="28"/>
      <c r="F7" s="28"/>
      <c r="G7" s="28"/>
      <c r="H7" s="28"/>
      <c r="I7" s="28"/>
      <c r="J7" s="29"/>
      <c r="K7" s="29"/>
      <c r="L7" s="29"/>
      <c r="M7" s="29"/>
      <c r="N7" s="29"/>
      <c r="O7" s="29"/>
      <c r="P7" s="29"/>
      <c r="Q7" s="29"/>
      <c r="R7" s="29"/>
      <c r="S7" s="29"/>
      <c r="T7" s="29"/>
    </row>
    <row r="8" spans="2:21" ht="12.75" customHeight="1">
      <c r="C8" s="28"/>
      <c r="D8" s="28"/>
      <c r="E8" s="28"/>
      <c r="F8" s="28"/>
      <c r="G8" s="28"/>
      <c r="H8" s="28"/>
      <c r="I8" s="28"/>
      <c r="J8" s="29"/>
      <c r="K8" s="29"/>
      <c r="L8" s="29"/>
      <c r="M8" s="29"/>
      <c r="N8" s="29"/>
      <c r="O8" s="29"/>
      <c r="P8" s="29"/>
      <c r="Q8" s="29"/>
      <c r="R8" s="29"/>
      <c r="S8" s="29"/>
      <c r="T8" s="29"/>
    </row>
    <row r="9" spans="2:21" ht="12.75" customHeight="1">
      <c r="C9" s="28" t="s">
        <v>131</v>
      </c>
      <c r="D9" s="28"/>
      <c r="E9" s="28"/>
      <c r="F9" s="28"/>
      <c r="G9" s="28"/>
      <c r="H9" s="28"/>
      <c r="I9" s="28"/>
      <c r="J9" s="29"/>
      <c r="K9" s="29"/>
      <c r="L9" s="29"/>
      <c r="M9" s="29"/>
      <c r="N9" s="29"/>
      <c r="O9" s="29"/>
      <c r="P9" s="29"/>
      <c r="Q9" s="29"/>
      <c r="R9" s="29"/>
      <c r="S9" s="29"/>
      <c r="T9" s="29"/>
    </row>
    <row r="10" spans="2:21" ht="12.75" customHeight="1">
      <c r="C10" s="28"/>
      <c r="D10" s="28"/>
      <c r="E10" s="28"/>
      <c r="F10" s="28"/>
      <c r="G10" s="28"/>
      <c r="H10" s="28"/>
      <c r="I10" s="28"/>
      <c r="J10" s="29"/>
      <c r="K10" s="29"/>
      <c r="L10" s="29"/>
      <c r="M10" s="29"/>
      <c r="N10" s="29"/>
      <c r="O10" s="29"/>
      <c r="P10" s="29"/>
      <c r="Q10" s="29"/>
      <c r="R10" s="29"/>
      <c r="S10" s="29"/>
      <c r="T10" s="29"/>
    </row>
    <row r="11" spans="2:21" ht="12.75" customHeight="1">
      <c r="C11" s="28" t="s">
        <v>132</v>
      </c>
      <c r="D11" s="28"/>
      <c r="E11" s="28"/>
      <c r="F11" s="28"/>
      <c r="G11" s="28"/>
      <c r="H11" s="28"/>
      <c r="I11" s="28"/>
      <c r="J11" s="29"/>
      <c r="K11" s="29"/>
      <c r="L11" s="29"/>
      <c r="M11" s="29"/>
      <c r="N11" s="29"/>
      <c r="O11" s="29"/>
      <c r="P11" s="29"/>
      <c r="Q11" s="29"/>
      <c r="R11" s="29"/>
      <c r="S11" s="29"/>
      <c r="T11" s="29"/>
    </row>
    <row r="12" spans="2:21" ht="12.75" customHeight="1">
      <c r="C12" s="253"/>
      <c r="D12" s="253"/>
      <c r="E12" s="253"/>
      <c r="F12" s="253"/>
      <c r="G12" s="253"/>
      <c r="H12" s="253"/>
      <c r="I12" s="253"/>
      <c r="J12" s="29"/>
      <c r="K12" s="29"/>
      <c r="L12" s="29"/>
      <c r="M12" s="29"/>
      <c r="N12" s="29"/>
      <c r="O12" s="29"/>
      <c r="P12" s="29"/>
      <c r="Q12" s="29"/>
      <c r="R12" s="29"/>
      <c r="S12" s="29"/>
      <c r="T12" s="29"/>
    </row>
    <row r="13" spans="2:21" ht="12.75" customHeight="1">
      <c r="B13" s="254"/>
      <c r="C13" s="255"/>
      <c r="D13" s="255"/>
      <c r="E13" s="255"/>
      <c r="F13" s="255"/>
      <c r="G13" s="272"/>
      <c r="H13" s="255"/>
      <c r="I13" s="255"/>
      <c r="J13" s="255"/>
      <c r="K13" s="271"/>
      <c r="L13" s="255"/>
      <c r="M13" s="255"/>
      <c r="N13" s="255"/>
      <c r="O13" s="255"/>
      <c r="P13" s="271"/>
      <c r="Q13" s="255"/>
      <c r="R13" s="255"/>
      <c r="S13" s="255"/>
      <c r="T13" s="255"/>
      <c r="U13" s="256"/>
    </row>
    <row r="14" spans="2:21" ht="21.75" customHeight="1">
      <c r="B14" s="257"/>
      <c r="C14" s="798" t="str">
        <f>IF(ＤＡＴＡ!$AB$2="","",ＤＡＴＡ!$AB$2)</f>
        <v>第73回　東海高等学校総合体育大会</v>
      </c>
      <c r="D14" s="798"/>
      <c r="E14" s="798"/>
      <c r="F14" s="258"/>
      <c r="G14" s="273"/>
      <c r="H14" s="798" t="str">
        <f>IF(ＤＡＴＡ!$AB$2="","",ＤＡＴＡ!$AB$2)</f>
        <v>第73回　東海高等学校総合体育大会</v>
      </c>
      <c r="I14" s="798"/>
      <c r="J14" s="798"/>
      <c r="K14" s="229"/>
      <c r="L14" s="230"/>
      <c r="M14" s="798" t="str">
        <f>IF(ＤＡＴＡ!$AB$2="","",ＤＡＴＡ!$AB$2)</f>
        <v>第73回　東海高等学校総合体育大会</v>
      </c>
      <c r="N14" s="798"/>
      <c r="O14" s="798"/>
      <c r="P14" s="274"/>
      <c r="Q14" s="258"/>
      <c r="R14" s="798" t="str">
        <f>IF(ＤＡＴＡ!$AB$2="","",ＤＡＴＡ!$AB$2)</f>
        <v>第73回　東海高等学校総合体育大会</v>
      </c>
      <c r="S14" s="798"/>
      <c r="T14" s="798"/>
      <c r="U14" s="259"/>
    </row>
    <row r="15" spans="2:21" ht="21.75" customHeight="1">
      <c r="B15" s="257"/>
      <c r="C15" s="258"/>
      <c r="D15" s="260" t="s">
        <v>331</v>
      </c>
      <c r="E15" s="258"/>
      <c r="F15" s="258"/>
      <c r="G15" s="273"/>
      <c r="H15" s="258"/>
      <c r="I15" s="260" t="s">
        <v>133</v>
      </c>
      <c r="J15" s="258"/>
      <c r="K15" s="46"/>
      <c r="L15" s="30"/>
      <c r="M15" s="258"/>
      <c r="N15" s="260" t="s">
        <v>133</v>
      </c>
      <c r="O15" s="258"/>
      <c r="P15" s="274"/>
      <c r="Q15" s="258"/>
      <c r="R15" s="258"/>
      <c r="S15" s="260" t="s">
        <v>133</v>
      </c>
      <c r="T15" s="258"/>
      <c r="U15" s="259"/>
    </row>
    <row r="16" spans="2:21" ht="29.25" customHeight="1">
      <c r="B16" s="257"/>
      <c r="C16" s="261" t="s">
        <v>134</v>
      </c>
      <c r="D16" s="261" t="s">
        <v>135</v>
      </c>
      <c r="E16" s="31" t="s">
        <v>332</v>
      </c>
      <c r="F16" s="226"/>
      <c r="G16" s="275"/>
      <c r="H16" s="261" t="s">
        <v>134</v>
      </c>
      <c r="I16" s="261" t="s">
        <v>135</v>
      </c>
      <c r="J16" s="31" t="str">
        <f>$E$16</f>
        <v>班</v>
      </c>
      <c r="K16" s="231"/>
      <c r="L16" s="232"/>
      <c r="M16" s="261" t="s">
        <v>137</v>
      </c>
      <c r="N16" s="261" t="s">
        <v>135</v>
      </c>
      <c r="O16" s="31" t="s">
        <v>136</v>
      </c>
      <c r="P16" s="276"/>
      <c r="Q16" s="253"/>
      <c r="R16" s="261" t="s">
        <v>137</v>
      </c>
      <c r="S16" s="261" t="s">
        <v>135</v>
      </c>
      <c r="T16" s="31" t="s">
        <v>136</v>
      </c>
      <c r="U16" s="259"/>
    </row>
    <row r="17" spans="2:21" ht="29.25" customHeight="1">
      <c r="B17" s="257"/>
      <c r="C17" s="33" t="s">
        <v>138</v>
      </c>
      <c r="D17" s="34" t="str">
        <f>IF(ＤＡＴＡ!$AB$13="男子",IF(ＤＡＴＡ!$D$5="","",(ＤＡＴＡ!$D$5)&amp;"高等学校"),"")</f>
        <v/>
      </c>
      <c r="E17" s="31" t="s">
        <v>333</v>
      </c>
      <c r="F17" s="226"/>
      <c r="G17" s="275"/>
      <c r="H17" s="33" t="s">
        <v>334</v>
      </c>
      <c r="I17" s="34" t="str">
        <f>D17</f>
        <v/>
      </c>
      <c r="J17" s="31" t="str">
        <f>$E$17</f>
        <v>組</v>
      </c>
      <c r="K17" s="233"/>
      <c r="L17" s="234"/>
      <c r="M17" s="33" t="s">
        <v>140</v>
      </c>
      <c r="N17" s="34" t="str">
        <f>IF(ＤＡＴＡ!$AB$13="女子",IF(ＤＡＴＡ!$D$5="","",(ＤＡＴＡ!$D$5)&amp;"高等学校"),"")</f>
        <v/>
      </c>
      <c r="O17" s="31" t="s">
        <v>139</v>
      </c>
      <c r="P17" s="276"/>
      <c r="Q17" s="59"/>
      <c r="R17" s="35" t="s">
        <v>141</v>
      </c>
      <c r="S17" s="34" t="str">
        <f>N17</f>
        <v/>
      </c>
      <c r="T17" s="31" t="s">
        <v>139</v>
      </c>
      <c r="U17" s="259"/>
    </row>
    <row r="18" spans="2:21" ht="15" customHeight="1">
      <c r="B18" s="257"/>
      <c r="C18" s="59"/>
      <c r="D18" s="59"/>
      <c r="E18" s="59"/>
      <c r="F18" s="59"/>
      <c r="G18" s="257"/>
      <c r="H18" s="59"/>
      <c r="I18" s="59"/>
      <c r="J18" s="59"/>
      <c r="K18" s="235"/>
      <c r="L18" s="236"/>
      <c r="M18" s="59"/>
      <c r="N18" s="59"/>
      <c r="O18" s="59"/>
      <c r="P18" s="259"/>
      <c r="Q18" s="59"/>
      <c r="R18" s="59"/>
      <c r="S18" s="59"/>
      <c r="T18" s="59"/>
      <c r="U18" s="259"/>
    </row>
    <row r="19" spans="2:21" ht="29.25" customHeight="1">
      <c r="B19" s="257"/>
      <c r="C19" s="36" t="s">
        <v>55</v>
      </c>
      <c r="D19" s="37" t="s">
        <v>142</v>
      </c>
      <c r="E19" s="38" t="s">
        <v>143</v>
      </c>
      <c r="F19" s="227"/>
      <c r="G19" s="277"/>
      <c r="H19" s="36" t="s">
        <v>55</v>
      </c>
      <c r="I19" s="37" t="s">
        <v>142</v>
      </c>
      <c r="J19" s="38" t="s">
        <v>143</v>
      </c>
      <c r="K19" s="237"/>
      <c r="L19" s="238"/>
      <c r="M19" s="36" t="s">
        <v>55</v>
      </c>
      <c r="N19" s="37" t="s">
        <v>142</v>
      </c>
      <c r="O19" s="38" t="s">
        <v>143</v>
      </c>
      <c r="P19" s="278"/>
      <c r="Q19" s="227"/>
      <c r="R19" s="36" t="s">
        <v>55</v>
      </c>
      <c r="S19" s="37" t="s">
        <v>142</v>
      </c>
      <c r="T19" s="38" t="s">
        <v>143</v>
      </c>
      <c r="U19" s="259"/>
    </row>
    <row r="20" spans="2:21" ht="30.75" customHeight="1">
      <c r="B20" s="257"/>
      <c r="C20" s="40" t="str">
        <f>IF(ＤＡＴＡ!$AB$13="男子",IF(ＤＡＴＡ!K4&lt;&gt;"",ＤＡＴＡ!K4,""),"")</f>
        <v/>
      </c>
      <c r="D20" s="41" t="str">
        <f>IF(ＤＡＴＡ!$AB$13="男子",IF(ＤＡＴＡ!L5&lt;&gt;"",ＤＡＴＡ!L5,""),"")</f>
        <v/>
      </c>
      <c r="E20" s="42"/>
      <c r="F20" s="253"/>
      <c r="G20" s="275"/>
      <c r="H20" s="40" t="str">
        <f>C20</f>
        <v/>
      </c>
      <c r="I20" s="41" t="str">
        <f>$D$20</f>
        <v/>
      </c>
      <c r="J20" s="42"/>
      <c r="K20" s="239"/>
      <c r="L20" s="240"/>
      <c r="M20" s="40" t="str">
        <f>IF(ＤＡＴＡ!$AB$13="女子",IF(ＤＡＴＡ!K4&lt;&gt;"",ＤＡＴＡ!K4,""),"")</f>
        <v/>
      </c>
      <c r="N20" s="41" t="str">
        <f>IF(ＤＡＴＡ!$AB$13="女子",IF(ＤＡＴＡ!L5&lt;&gt;"",ＤＡＴＡ!L5,""),"")</f>
        <v/>
      </c>
      <c r="O20" s="42"/>
      <c r="P20" s="279"/>
      <c r="Q20" s="253"/>
      <c r="R20" s="40" t="str">
        <f>$M$20</f>
        <v/>
      </c>
      <c r="S20" s="41" t="str">
        <f>$N$20</f>
        <v/>
      </c>
      <c r="T20" s="42"/>
      <c r="U20" s="259"/>
    </row>
    <row r="21" spans="2:21" ht="30.75" customHeight="1">
      <c r="B21" s="257"/>
      <c r="C21" s="40" t="str">
        <f>IF(ＤＡＴＡ!$AB$13="男子",IF(ＤＡＴＡ!K6&lt;&gt;"",ＤＡＴＡ!K6,""),"")</f>
        <v/>
      </c>
      <c r="D21" s="41" t="str">
        <f>IF(ＤＡＴＡ!$AB$13="男子",IF(ＤＡＴＡ!L7&lt;&gt;"",ＤＡＴＡ!L7,""),"")</f>
        <v/>
      </c>
      <c r="E21" s="42"/>
      <c r="F21" s="253"/>
      <c r="G21" s="275"/>
      <c r="H21" s="40" t="str">
        <f>$C$21</f>
        <v/>
      </c>
      <c r="I21" s="41" t="str">
        <f>$D$21</f>
        <v/>
      </c>
      <c r="J21" s="42"/>
      <c r="K21" s="239"/>
      <c r="L21" s="240"/>
      <c r="M21" s="40" t="str">
        <f>IF(ＤＡＴＡ!$AB$13="女子",IF(ＤＡＴＡ!K6&lt;&gt;"",ＤＡＴＡ!K6,""),"")</f>
        <v/>
      </c>
      <c r="N21" s="41" t="str">
        <f>IF(ＤＡＴＡ!$AB$13="女子",IF(ＤＡＴＡ!L7&lt;&gt;"",ＤＡＴＡ!L7,""),"")</f>
        <v/>
      </c>
      <c r="O21" s="42"/>
      <c r="P21" s="279"/>
      <c r="Q21" s="253"/>
      <c r="R21" s="40" t="str">
        <f>$M$21</f>
        <v/>
      </c>
      <c r="S21" s="41" t="str">
        <f>$N$21</f>
        <v/>
      </c>
      <c r="T21" s="42"/>
      <c r="U21" s="259"/>
    </row>
    <row r="22" spans="2:21" ht="30.75" customHeight="1">
      <c r="B22" s="257"/>
      <c r="C22" s="40" t="str">
        <f>IF(ＤＡＴＡ!$AB$13="男子",IF(ＤＡＴＡ!K8&lt;&gt;"",ＤＡＴＡ!K8,""),"")</f>
        <v/>
      </c>
      <c r="D22" s="41" t="str">
        <f>IF(ＤＡＴＡ!$AB$13="男子",IF(ＤＡＴＡ!L9&lt;&gt;"",ＤＡＴＡ!L9,""),"")</f>
        <v/>
      </c>
      <c r="E22" s="42"/>
      <c r="F22" s="253"/>
      <c r="G22" s="275"/>
      <c r="H22" s="40" t="str">
        <f>$C$22</f>
        <v/>
      </c>
      <c r="I22" s="41" t="str">
        <f>$D$22</f>
        <v/>
      </c>
      <c r="J22" s="42"/>
      <c r="K22" s="239"/>
      <c r="L22" s="240"/>
      <c r="M22" s="40" t="str">
        <f>IF(ＤＡＴＡ!$AB$13="女子",IF(ＤＡＴＡ!K8&lt;&gt;"",ＤＡＴＡ!K8,""),"")</f>
        <v/>
      </c>
      <c r="N22" s="41" t="str">
        <f>IF(ＤＡＴＡ!$AB$13="女子",IF(ＤＡＴＡ!L9&lt;&gt;"",ＤＡＴＡ!L9,""),"")</f>
        <v/>
      </c>
      <c r="O22" s="42"/>
      <c r="P22" s="279"/>
      <c r="Q22" s="253"/>
      <c r="R22" s="40" t="str">
        <f>$M$22</f>
        <v/>
      </c>
      <c r="S22" s="41" t="str">
        <f>$N$22</f>
        <v/>
      </c>
      <c r="T22" s="42"/>
      <c r="U22" s="259"/>
    </row>
    <row r="23" spans="2:21" ht="30.75" customHeight="1">
      <c r="B23" s="257"/>
      <c r="C23" s="43" t="str">
        <f>IF(ＤＡＴＡ!$AB$13="男子",IF(ＤＡＴＡ!K10&lt;&gt;"",ＤＡＴＡ!K10,""),"")</f>
        <v/>
      </c>
      <c r="D23" s="44" t="str">
        <f>IF(ＤＡＴＡ!$AB$13="男子",IF(ＤＡＴＡ!L11&lt;&gt;"",ＤＡＴＡ!L11,""),"")</f>
        <v/>
      </c>
      <c r="E23" s="45"/>
      <c r="F23" s="253"/>
      <c r="G23" s="275"/>
      <c r="H23" s="43" t="str">
        <f>$C$23</f>
        <v/>
      </c>
      <c r="I23" s="44" t="str">
        <f>$D$23</f>
        <v/>
      </c>
      <c r="J23" s="45"/>
      <c r="K23" s="239"/>
      <c r="L23" s="240"/>
      <c r="M23" s="43" t="str">
        <f>IF(ＤＡＴＡ!$AB$13="女子",IF(ＤＡＴＡ!K10&lt;&gt;"",ＤＡＴＡ!K10,""),"")</f>
        <v/>
      </c>
      <c r="N23" s="44" t="str">
        <f>IF(ＤＡＴＡ!$AB$13="女子",IF(ＤＡＴＡ!L11&lt;&gt;"",ＤＡＴＡ!L11,""),"")</f>
        <v/>
      </c>
      <c r="O23" s="45"/>
      <c r="P23" s="279"/>
      <c r="Q23" s="253"/>
      <c r="R23" s="43" t="str">
        <f>$M$23</f>
        <v/>
      </c>
      <c r="S23" s="44" t="str">
        <f>$N$23</f>
        <v/>
      </c>
      <c r="T23" s="45"/>
      <c r="U23" s="259"/>
    </row>
    <row r="24" spans="2:21" ht="13.5" customHeight="1">
      <c r="B24" s="257"/>
      <c r="C24" s="262"/>
      <c r="D24" s="227"/>
      <c r="E24" s="253"/>
      <c r="F24" s="253"/>
      <c r="G24" s="280"/>
      <c r="H24" s="281"/>
      <c r="I24" s="282"/>
      <c r="J24" s="281"/>
      <c r="K24" s="283"/>
      <c r="L24" s="284"/>
      <c r="M24" s="285"/>
      <c r="N24" s="282"/>
      <c r="O24" s="281"/>
      <c r="P24" s="286"/>
      <c r="Q24" s="253"/>
      <c r="R24" s="253"/>
      <c r="S24" s="227"/>
      <c r="T24" s="253"/>
      <c r="U24" s="259"/>
    </row>
    <row r="25" spans="2:21" ht="13.5" customHeight="1">
      <c r="B25" s="254"/>
      <c r="C25" s="255"/>
      <c r="D25" s="268"/>
      <c r="E25" s="255"/>
      <c r="F25" s="255"/>
      <c r="G25" s="269"/>
      <c r="H25" s="255"/>
      <c r="I25" s="268"/>
      <c r="J25" s="255"/>
      <c r="K25" s="270"/>
      <c r="L25" s="269"/>
      <c r="M25" s="255"/>
      <c r="N25" s="268"/>
      <c r="O25" s="255"/>
      <c r="P25" s="255"/>
      <c r="Q25" s="269"/>
      <c r="R25" s="255"/>
      <c r="S25" s="268"/>
      <c r="T25" s="255"/>
      <c r="U25" s="256"/>
    </row>
    <row r="26" spans="2:21" ht="21.75" customHeight="1">
      <c r="B26" s="257"/>
      <c r="C26" s="798" t="str">
        <f>IF(ＤＡＴＡ!$AB$2="","",ＤＡＴＡ!$AB$2)</f>
        <v>第73回　東海高等学校総合体育大会</v>
      </c>
      <c r="D26" s="798"/>
      <c r="E26" s="798"/>
      <c r="F26" s="46"/>
      <c r="G26" s="258"/>
      <c r="H26" s="798" t="str">
        <f>IF(ＤＡＴＡ!$AB$2="","",ＤＡＴＡ!$AB$2)</f>
        <v>第73回　東海高等学校総合体育大会</v>
      </c>
      <c r="I26" s="798"/>
      <c r="J26" s="798"/>
      <c r="K26" s="229"/>
      <c r="L26" s="230"/>
      <c r="M26" s="798" t="str">
        <f>IF(ＤＡＴＡ!$AB$2="","",ＤＡＴＡ!$AB$2)</f>
        <v>第73回　東海高等学校総合体育大会</v>
      </c>
      <c r="N26" s="798"/>
      <c r="O26" s="798"/>
      <c r="P26" s="46"/>
      <c r="Q26" s="258"/>
      <c r="R26" s="798" t="str">
        <f>IF(ＤＡＴＡ!$AB$2="","",ＤＡＴＡ!$AB$2)</f>
        <v>第73回　東海高等学校総合体育大会</v>
      </c>
      <c r="S26" s="798"/>
      <c r="T26" s="798"/>
      <c r="U26" s="259"/>
    </row>
    <row r="27" spans="2:21" ht="21.75" customHeight="1">
      <c r="B27" s="257"/>
      <c r="C27" s="258"/>
      <c r="D27" s="260" t="s">
        <v>133</v>
      </c>
      <c r="E27" s="258"/>
      <c r="F27" s="258"/>
      <c r="G27" s="30"/>
      <c r="H27" s="258"/>
      <c r="I27" s="260" t="s">
        <v>133</v>
      </c>
      <c r="J27" s="258"/>
      <c r="K27" s="46"/>
      <c r="L27" s="30"/>
      <c r="M27" s="258"/>
      <c r="N27" s="260" t="s">
        <v>133</v>
      </c>
      <c r="O27" s="258"/>
      <c r="P27" s="258"/>
      <c r="Q27" s="30"/>
      <c r="R27" s="258"/>
      <c r="S27" s="260" t="s">
        <v>133</v>
      </c>
      <c r="T27" s="258"/>
      <c r="U27" s="259"/>
    </row>
    <row r="28" spans="2:21" ht="29.25" customHeight="1">
      <c r="B28" s="257"/>
      <c r="C28" s="261" t="s">
        <v>134</v>
      </c>
      <c r="D28" s="261" t="s">
        <v>135</v>
      </c>
      <c r="E28" s="31" t="str">
        <f>$E$16</f>
        <v>班</v>
      </c>
      <c r="F28" s="226"/>
      <c r="G28" s="32"/>
      <c r="H28" s="261" t="s">
        <v>134</v>
      </c>
      <c r="I28" s="261" t="s">
        <v>135</v>
      </c>
      <c r="J28" s="31" t="str">
        <f>$E$16</f>
        <v>班</v>
      </c>
      <c r="K28" s="231"/>
      <c r="L28" s="232"/>
      <c r="M28" s="261" t="s">
        <v>137</v>
      </c>
      <c r="N28" s="261" t="s">
        <v>135</v>
      </c>
      <c r="O28" s="31" t="s">
        <v>136</v>
      </c>
      <c r="P28" s="226"/>
      <c r="Q28" s="32"/>
      <c r="R28" s="261" t="s">
        <v>137</v>
      </c>
      <c r="S28" s="261" t="s">
        <v>135</v>
      </c>
      <c r="T28" s="31" t="s">
        <v>136</v>
      </c>
      <c r="U28" s="259"/>
    </row>
    <row r="29" spans="2:21" ht="29.25" customHeight="1">
      <c r="B29" s="257"/>
      <c r="C29" s="33" t="s">
        <v>144</v>
      </c>
      <c r="D29" s="34" t="str">
        <f>D17</f>
        <v/>
      </c>
      <c r="E29" s="31" t="str">
        <f>$E$17</f>
        <v>組</v>
      </c>
      <c r="F29" s="226"/>
      <c r="G29" s="32"/>
      <c r="H29" s="33" t="s">
        <v>140</v>
      </c>
      <c r="I29" s="34" t="str">
        <f>D17</f>
        <v/>
      </c>
      <c r="J29" s="31" t="str">
        <f>$E$17</f>
        <v>組</v>
      </c>
      <c r="K29" s="233"/>
      <c r="L29" s="234"/>
      <c r="M29" s="33" t="s">
        <v>145</v>
      </c>
      <c r="N29" s="34" t="str">
        <f>N17</f>
        <v/>
      </c>
      <c r="O29" s="31" t="s">
        <v>139</v>
      </c>
      <c r="P29" s="226"/>
      <c r="Q29" s="32"/>
      <c r="R29" s="33" t="s">
        <v>138</v>
      </c>
      <c r="S29" s="34" t="str">
        <f>N17</f>
        <v/>
      </c>
      <c r="T29" s="31" t="s">
        <v>139</v>
      </c>
      <c r="U29" s="259"/>
    </row>
    <row r="30" spans="2:21" ht="11.25" customHeight="1">
      <c r="B30" s="257"/>
      <c r="C30" s="253"/>
      <c r="D30" s="227"/>
      <c r="E30" s="253"/>
      <c r="F30" s="253"/>
      <c r="G30" s="32"/>
      <c r="H30" s="253"/>
      <c r="I30" s="227"/>
      <c r="J30" s="253"/>
      <c r="K30" s="241"/>
      <c r="L30" s="32"/>
      <c r="M30" s="253"/>
      <c r="N30" s="227"/>
      <c r="O30" s="253"/>
      <c r="P30" s="253"/>
      <c r="Q30" s="32"/>
      <c r="R30" s="253"/>
      <c r="S30" s="227"/>
      <c r="T30" s="253"/>
      <c r="U30" s="259"/>
    </row>
    <row r="31" spans="2:21" ht="29.25" customHeight="1">
      <c r="B31" s="257"/>
      <c r="C31" s="36" t="s">
        <v>55</v>
      </c>
      <c r="D31" s="37" t="s">
        <v>142</v>
      </c>
      <c r="E31" s="38" t="s">
        <v>143</v>
      </c>
      <c r="F31" s="227"/>
      <c r="G31" s="39"/>
      <c r="H31" s="36" t="s">
        <v>55</v>
      </c>
      <c r="I31" s="37" t="s">
        <v>142</v>
      </c>
      <c r="J31" s="38" t="s">
        <v>143</v>
      </c>
      <c r="K31" s="242"/>
      <c r="L31" s="39"/>
      <c r="M31" s="36" t="s">
        <v>55</v>
      </c>
      <c r="N31" s="37" t="s">
        <v>142</v>
      </c>
      <c r="O31" s="38" t="s">
        <v>143</v>
      </c>
      <c r="P31" s="227"/>
      <c r="Q31" s="39"/>
      <c r="R31" s="36" t="s">
        <v>55</v>
      </c>
      <c r="S31" s="37" t="s">
        <v>142</v>
      </c>
      <c r="T31" s="38" t="s">
        <v>143</v>
      </c>
      <c r="U31" s="259"/>
    </row>
    <row r="32" spans="2:21" ht="30.75" customHeight="1">
      <c r="B32" s="257"/>
      <c r="C32" s="40" t="str">
        <f>$C$20</f>
        <v/>
      </c>
      <c r="D32" s="41" t="str">
        <f>$D$20</f>
        <v/>
      </c>
      <c r="E32" s="42"/>
      <c r="F32" s="253"/>
      <c r="G32" s="32"/>
      <c r="H32" s="40" t="str">
        <f>$C$20</f>
        <v/>
      </c>
      <c r="I32" s="41" t="str">
        <f>$D$20</f>
        <v/>
      </c>
      <c r="J32" s="42"/>
      <c r="K32" s="243"/>
      <c r="L32" s="244"/>
      <c r="M32" s="40" t="str">
        <f>$M$20</f>
        <v/>
      </c>
      <c r="N32" s="41" t="str">
        <f>$N$20</f>
        <v/>
      </c>
      <c r="O32" s="42"/>
      <c r="P32" s="253"/>
      <c r="Q32" s="32"/>
      <c r="R32" s="40" t="str">
        <f>$M$20</f>
        <v/>
      </c>
      <c r="S32" s="41" t="str">
        <f>$N$20</f>
        <v/>
      </c>
      <c r="T32" s="42"/>
      <c r="U32" s="259"/>
    </row>
    <row r="33" spans="2:21" ht="30.75" customHeight="1">
      <c r="B33" s="257"/>
      <c r="C33" s="40" t="str">
        <f>$C$21</f>
        <v/>
      </c>
      <c r="D33" s="41" t="str">
        <f>$D$21</f>
        <v/>
      </c>
      <c r="E33" s="42"/>
      <c r="F33" s="253"/>
      <c r="G33" s="32"/>
      <c r="H33" s="40" t="str">
        <f>$C$21</f>
        <v/>
      </c>
      <c r="I33" s="41" t="str">
        <f>$D$21</f>
        <v/>
      </c>
      <c r="J33" s="42"/>
      <c r="K33" s="243"/>
      <c r="L33" s="244"/>
      <c r="M33" s="40" t="str">
        <f>$M$21</f>
        <v/>
      </c>
      <c r="N33" s="41" t="str">
        <f>$N$21</f>
        <v/>
      </c>
      <c r="O33" s="42"/>
      <c r="P33" s="253"/>
      <c r="Q33" s="32"/>
      <c r="R33" s="40" t="str">
        <f>$M$21</f>
        <v/>
      </c>
      <c r="S33" s="41" t="str">
        <f>$N$21</f>
        <v/>
      </c>
      <c r="T33" s="42"/>
      <c r="U33" s="259"/>
    </row>
    <row r="34" spans="2:21" ht="30.75" customHeight="1">
      <c r="B34" s="257"/>
      <c r="C34" s="40" t="str">
        <f>$C$22</f>
        <v/>
      </c>
      <c r="D34" s="41" t="str">
        <f>$D$22</f>
        <v/>
      </c>
      <c r="E34" s="42"/>
      <c r="F34" s="253"/>
      <c r="G34" s="32"/>
      <c r="H34" s="40" t="str">
        <f>$C$22</f>
        <v/>
      </c>
      <c r="I34" s="41" t="str">
        <f>$D$22</f>
        <v/>
      </c>
      <c r="J34" s="42"/>
      <c r="K34" s="243"/>
      <c r="L34" s="244"/>
      <c r="M34" s="40" t="str">
        <f>$M$22</f>
        <v/>
      </c>
      <c r="N34" s="41" t="str">
        <f>$N$22</f>
        <v/>
      </c>
      <c r="O34" s="42"/>
      <c r="P34" s="253"/>
      <c r="Q34" s="32"/>
      <c r="R34" s="40" t="str">
        <f>$M$22</f>
        <v/>
      </c>
      <c r="S34" s="41" t="str">
        <f>$N$22</f>
        <v/>
      </c>
      <c r="T34" s="42"/>
      <c r="U34" s="259"/>
    </row>
    <row r="35" spans="2:21" ht="30.75" customHeight="1">
      <c r="B35" s="257"/>
      <c r="C35" s="43" t="str">
        <f>$C$23</f>
        <v/>
      </c>
      <c r="D35" s="44" t="str">
        <f>$D$23</f>
        <v/>
      </c>
      <c r="E35" s="45"/>
      <c r="F35" s="253"/>
      <c r="G35" s="32"/>
      <c r="H35" s="43" t="str">
        <f>$C$23</f>
        <v/>
      </c>
      <c r="I35" s="44" t="str">
        <f>$D$23</f>
        <v/>
      </c>
      <c r="J35" s="45"/>
      <c r="K35" s="243"/>
      <c r="L35" s="244"/>
      <c r="M35" s="43" t="str">
        <f>$M$23</f>
        <v/>
      </c>
      <c r="N35" s="44" t="str">
        <f>$N$23</f>
        <v/>
      </c>
      <c r="O35" s="45"/>
      <c r="P35" s="253"/>
      <c r="Q35" s="32"/>
      <c r="R35" s="43" t="str">
        <f>$M$23</f>
        <v/>
      </c>
      <c r="S35" s="44" t="str">
        <f>$N$23</f>
        <v/>
      </c>
      <c r="T35" s="45"/>
      <c r="U35" s="259"/>
    </row>
    <row r="36" spans="2:21" ht="13.5" customHeight="1">
      <c r="B36" s="257"/>
      <c r="C36" s="253"/>
      <c r="D36" s="227"/>
      <c r="E36" s="253"/>
      <c r="F36" s="253"/>
      <c r="G36" s="32"/>
      <c r="H36" s="253"/>
      <c r="I36" s="227"/>
      <c r="J36" s="253"/>
      <c r="K36" s="241"/>
      <c r="L36" s="32"/>
      <c r="M36" s="253"/>
      <c r="N36" s="227"/>
      <c r="O36" s="253"/>
      <c r="P36" s="253"/>
      <c r="Q36" s="32"/>
      <c r="R36" s="253"/>
      <c r="S36" s="227"/>
      <c r="T36" s="253"/>
      <c r="U36" s="259"/>
    </row>
    <row r="37" spans="2:21" ht="13.5" customHeight="1">
      <c r="B37" s="254"/>
      <c r="C37" s="255"/>
      <c r="D37" s="268"/>
      <c r="E37" s="255"/>
      <c r="F37" s="255"/>
      <c r="G37" s="272"/>
      <c r="H37" s="255"/>
      <c r="I37" s="268"/>
      <c r="J37" s="255"/>
      <c r="K37" s="271"/>
      <c r="L37" s="255"/>
      <c r="M37" s="255"/>
      <c r="N37" s="268"/>
      <c r="O37" s="255"/>
      <c r="P37" s="255"/>
      <c r="Q37" s="269"/>
      <c r="R37" s="255"/>
      <c r="S37" s="268"/>
      <c r="T37" s="255"/>
      <c r="U37" s="256"/>
    </row>
    <row r="38" spans="2:21" ht="21.75" customHeight="1">
      <c r="B38" s="257"/>
      <c r="C38" s="798" t="str">
        <f>C26</f>
        <v>第73回　東海高等学校総合体育大会</v>
      </c>
      <c r="D38" s="798"/>
      <c r="E38" s="798"/>
      <c r="F38" s="258"/>
      <c r="G38" s="273"/>
      <c r="H38" s="798" t="str">
        <f>H26</f>
        <v>第73回　東海高等学校総合体育大会</v>
      </c>
      <c r="I38" s="798"/>
      <c r="J38" s="798"/>
      <c r="K38" s="274"/>
      <c r="L38" s="258"/>
      <c r="M38" s="258"/>
      <c r="N38" s="263"/>
      <c r="O38" s="258"/>
      <c r="P38" s="258"/>
      <c r="Q38" s="258"/>
      <c r="R38" s="258"/>
      <c r="S38" s="263"/>
      <c r="T38" s="258"/>
      <c r="U38" s="259"/>
    </row>
    <row r="39" spans="2:21" ht="21.75" customHeight="1">
      <c r="B39" s="257"/>
      <c r="C39" s="258"/>
      <c r="D39" s="260" t="s">
        <v>133</v>
      </c>
      <c r="E39" s="258"/>
      <c r="F39" s="258"/>
      <c r="G39" s="273"/>
      <c r="H39" s="258"/>
      <c r="I39" s="260" t="s">
        <v>133</v>
      </c>
      <c r="J39" s="258"/>
      <c r="K39" s="274"/>
      <c r="L39" s="258"/>
      <c r="M39" s="258"/>
      <c r="N39" s="260"/>
      <c r="O39" s="258"/>
      <c r="P39" s="258"/>
      <c r="Q39" s="258"/>
      <c r="R39" s="258"/>
      <c r="S39" s="260"/>
      <c r="T39" s="258"/>
      <c r="U39" s="259"/>
    </row>
    <row r="40" spans="2:21" ht="29.25" customHeight="1">
      <c r="B40" s="257"/>
      <c r="C40" s="261" t="s">
        <v>134</v>
      </c>
      <c r="D40" s="261" t="s">
        <v>135</v>
      </c>
      <c r="E40" s="31" t="str">
        <f>$E$16</f>
        <v>班</v>
      </c>
      <c r="F40" s="226"/>
      <c r="G40" s="275"/>
      <c r="H40" s="261" t="s">
        <v>134</v>
      </c>
      <c r="I40" s="261" t="s">
        <v>135</v>
      </c>
      <c r="J40" s="31" t="str">
        <f>$E$16</f>
        <v>班</v>
      </c>
      <c r="K40" s="276"/>
      <c r="L40" s="226"/>
      <c r="M40" s="261"/>
      <c r="N40" s="261"/>
      <c r="O40" s="226"/>
      <c r="P40" s="226"/>
      <c r="Q40" s="253"/>
      <c r="R40" s="261"/>
      <c r="S40" s="261"/>
      <c r="T40" s="226"/>
      <c r="U40" s="259"/>
    </row>
    <row r="41" spans="2:21" ht="29.25" customHeight="1">
      <c r="B41" s="257"/>
      <c r="C41" s="33" t="s">
        <v>146</v>
      </c>
      <c r="D41" s="34" t="str">
        <f>D17</f>
        <v/>
      </c>
      <c r="E41" s="31" t="str">
        <f>$E$17</f>
        <v>組</v>
      </c>
      <c r="F41" s="226"/>
      <c r="G41" s="275"/>
      <c r="H41" s="33" t="s">
        <v>147</v>
      </c>
      <c r="I41" s="34" t="str">
        <f>D17</f>
        <v/>
      </c>
      <c r="J41" s="31" t="str">
        <f>$E$17</f>
        <v>組</v>
      </c>
      <c r="K41" s="276"/>
      <c r="L41" s="226"/>
      <c r="M41" s="227"/>
      <c r="N41" s="264"/>
      <c r="O41" s="226"/>
      <c r="P41" s="226"/>
      <c r="Q41" s="253"/>
      <c r="R41" s="227"/>
      <c r="S41" s="264"/>
      <c r="T41" s="226"/>
      <c r="U41" s="259"/>
    </row>
    <row r="42" spans="2:21" ht="10.5" customHeight="1">
      <c r="B42" s="257"/>
      <c r="C42" s="253"/>
      <c r="D42" s="227"/>
      <c r="E42" s="253"/>
      <c r="F42" s="253"/>
      <c r="G42" s="275"/>
      <c r="H42" s="253"/>
      <c r="I42" s="227"/>
      <c r="J42" s="253"/>
      <c r="K42" s="279"/>
      <c r="L42" s="253"/>
      <c r="M42" s="253"/>
      <c r="N42" s="227"/>
      <c r="O42" s="253"/>
      <c r="P42" s="253"/>
      <c r="Q42" s="253"/>
      <c r="R42" s="253"/>
      <c r="S42" s="227"/>
      <c r="T42" s="253"/>
      <c r="U42" s="259"/>
    </row>
    <row r="43" spans="2:21" ht="29.25" customHeight="1">
      <c r="B43" s="257"/>
      <c r="C43" s="36" t="s">
        <v>55</v>
      </c>
      <c r="D43" s="37" t="s">
        <v>142</v>
      </c>
      <c r="E43" s="38" t="s">
        <v>143</v>
      </c>
      <c r="F43" s="227"/>
      <c r="G43" s="277"/>
      <c r="H43" s="36" t="s">
        <v>55</v>
      </c>
      <c r="I43" s="37" t="s">
        <v>142</v>
      </c>
      <c r="J43" s="38" t="s">
        <v>143</v>
      </c>
      <c r="K43" s="278"/>
      <c r="L43" s="227"/>
      <c r="M43" s="227"/>
      <c r="N43" s="227"/>
      <c r="O43" s="227"/>
      <c r="P43" s="227"/>
      <c r="Q43" s="227"/>
      <c r="R43" s="227"/>
      <c r="S43" s="227"/>
      <c r="T43" s="227"/>
      <c r="U43" s="259"/>
    </row>
    <row r="44" spans="2:21" ht="31.5" customHeight="1">
      <c r="B44" s="257"/>
      <c r="C44" s="40" t="str">
        <f>$C$20</f>
        <v/>
      </c>
      <c r="D44" s="41" t="str">
        <f>$D$20</f>
        <v/>
      </c>
      <c r="E44" s="42"/>
      <c r="F44" s="253"/>
      <c r="G44" s="275"/>
      <c r="H44" s="40" t="str">
        <f>$C$20</f>
        <v/>
      </c>
      <c r="I44" s="41" t="str">
        <f>$D$20</f>
        <v/>
      </c>
      <c r="J44" s="42"/>
      <c r="K44" s="287"/>
      <c r="L44" s="228"/>
      <c r="M44" s="228"/>
      <c r="N44" s="228"/>
      <c r="O44" s="228"/>
      <c r="P44" s="253"/>
      <c r="Q44" s="253"/>
      <c r="R44" s="228"/>
      <c r="S44" s="228"/>
      <c r="T44" s="228"/>
      <c r="U44" s="259"/>
    </row>
    <row r="45" spans="2:21" ht="31.5" customHeight="1">
      <c r="B45" s="257"/>
      <c r="C45" s="40" t="str">
        <f>$C$21</f>
        <v/>
      </c>
      <c r="D45" s="41" t="str">
        <f>$D$21</f>
        <v/>
      </c>
      <c r="E45" s="42"/>
      <c r="F45" s="253"/>
      <c r="G45" s="275"/>
      <c r="H45" s="40" t="str">
        <f>$C$21</f>
        <v/>
      </c>
      <c r="I45" s="41" t="str">
        <f>$D$21</f>
        <v/>
      </c>
      <c r="J45" s="42"/>
      <c r="K45" s="287"/>
      <c r="L45" s="228"/>
      <c r="M45" s="228"/>
      <c r="N45" s="228"/>
      <c r="O45" s="228"/>
      <c r="P45" s="253"/>
      <c r="Q45" s="253"/>
      <c r="R45" s="228"/>
      <c r="S45" s="228"/>
      <c r="T45" s="228"/>
      <c r="U45" s="259"/>
    </row>
    <row r="46" spans="2:21" ht="31.5" customHeight="1">
      <c r="B46" s="257"/>
      <c r="C46" s="40" t="str">
        <f>$C$22</f>
        <v/>
      </c>
      <c r="D46" s="41" t="str">
        <f>$D$22</f>
        <v/>
      </c>
      <c r="E46" s="42"/>
      <c r="F46" s="253"/>
      <c r="G46" s="275"/>
      <c r="H46" s="40" t="str">
        <f>$C$22</f>
        <v/>
      </c>
      <c r="I46" s="41" t="str">
        <f>$D$22</f>
        <v/>
      </c>
      <c r="J46" s="42"/>
      <c r="K46" s="287"/>
      <c r="L46" s="228"/>
      <c r="M46" s="228"/>
      <c r="N46" s="228"/>
      <c r="O46" s="228"/>
      <c r="P46" s="253"/>
      <c r="Q46" s="253"/>
      <c r="R46" s="228"/>
      <c r="S46" s="228"/>
      <c r="T46" s="228"/>
      <c r="U46" s="259"/>
    </row>
    <row r="47" spans="2:21" ht="31.5" customHeight="1">
      <c r="B47" s="257"/>
      <c r="C47" s="43" t="str">
        <f>$C$23</f>
        <v/>
      </c>
      <c r="D47" s="44" t="str">
        <f>$D$23</f>
        <v/>
      </c>
      <c r="E47" s="45"/>
      <c r="F47" s="253"/>
      <c r="G47" s="275"/>
      <c r="H47" s="43" t="str">
        <f>$C$23</f>
        <v/>
      </c>
      <c r="I47" s="44" t="str">
        <f>$D$23</f>
        <v/>
      </c>
      <c r="J47" s="45"/>
      <c r="K47" s="287"/>
      <c r="L47" s="228"/>
      <c r="M47" s="228"/>
      <c r="N47" s="228"/>
      <c r="O47" s="228"/>
      <c r="P47" s="253"/>
      <c r="Q47" s="253"/>
      <c r="R47" s="228"/>
      <c r="S47" s="228"/>
      <c r="T47" s="228"/>
      <c r="U47" s="259"/>
    </row>
    <row r="48" spans="2:21" ht="15" customHeight="1">
      <c r="B48" s="265"/>
      <c r="C48" s="266"/>
      <c r="D48" s="266"/>
      <c r="E48" s="266"/>
      <c r="F48" s="266"/>
      <c r="G48" s="265"/>
      <c r="H48" s="266"/>
      <c r="I48" s="266"/>
      <c r="J48" s="266"/>
      <c r="K48" s="267"/>
      <c r="L48" s="266"/>
      <c r="M48" s="266"/>
      <c r="N48" s="266"/>
      <c r="O48" s="266"/>
      <c r="P48" s="266"/>
      <c r="Q48" s="266"/>
      <c r="R48" s="266"/>
      <c r="S48" s="266"/>
      <c r="T48" s="266"/>
      <c r="U48" s="267"/>
    </row>
  </sheetData>
  <mergeCells count="11">
    <mergeCell ref="C2:H2"/>
    <mergeCell ref="C14:E14"/>
    <mergeCell ref="H14:J14"/>
    <mergeCell ref="M14:O14"/>
    <mergeCell ref="R14:T14"/>
    <mergeCell ref="C26:E26"/>
    <mergeCell ref="H26:J26"/>
    <mergeCell ref="M26:O26"/>
    <mergeCell ref="R26:T26"/>
    <mergeCell ref="C38:E38"/>
    <mergeCell ref="H38:J38"/>
  </mergeCells>
  <phoneticPr fontId="37"/>
  <pageMargins left="0.31496062992125984" right="0.31496062992125984" top="0.55118110236220474" bottom="0.55118110236220474" header="0" footer="0"/>
  <pageSetup paperSize="9" scale="49"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B2:AO58"/>
  <sheetViews>
    <sheetView zoomScale="98" zoomScaleNormal="98" workbookViewId="0">
      <selection activeCell="AR30" sqref="AR30"/>
    </sheetView>
  </sheetViews>
  <sheetFormatPr defaultColWidth="14.453125" defaultRowHeight="15" customHeight="1"/>
  <cols>
    <col min="1" max="1" width="9" customWidth="1"/>
    <col min="2" max="40" width="2.453125" customWidth="1"/>
    <col min="41" max="41" width="2.453125" hidden="1" customWidth="1"/>
  </cols>
  <sheetData>
    <row r="2" spans="2:41" ht="12.75" customHeight="1">
      <c r="B2" s="816" t="s">
        <v>148</v>
      </c>
      <c r="C2" s="812"/>
      <c r="D2" s="812"/>
      <c r="E2" s="812"/>
      <c r="F2" s="812"/>
      <c r="G2" s="812"/>
      <c r="H2" s="812"/>
      <c r="I2" s="812"/>
      <c r="J2" s="812"/>
      <c r="K2" s="812"/>
      <c r="L2" s="812"/>
      <c r="M2" s="812"/>
      <c r="N2" s="812"/>
      <c r="O2" s="812"/>
      <c r="P2" s="812"/>
      <c r="Q2" s="812"/>
      <c r="R2" s="812"/>
      <c r="S2" s="812"/>
      <c r="T2" s="812"/>
      <c r="U2" s="812"/>
      <c r="V2" s="812"/>
      <c r="W2" s="812"/>
      <c r="X2" s="812"/>
      <c r="Y2" s="812"/>
      <c r="Z2" s="812"/>
      <c r="AA2" s="812"/>
      <c r="AB2" s="812"/>
      <c r="AC2" s="812"/>
      <c r="AD2" s="812"/>
      <c r="AE2" s="812"/>
      <c r="AF2" s="812"/>
      <c r="AG2" s="812"/>
      <c r="AH2" s="812"/>
      <c r="AI2" s="812"/>
      <c r="AJ2" s="813"/>
      <c r="AK2" s="27"/>
      <c r="AL2" s="27"/>
      <c r="AM2" s="27"/>
      <c r="AN2" s="27"/>
      <c r="AO2" s="27"/>
    </row>
    <row r="3" spans="2:41" ht="12.75" customHeight="1">
      <c r="B3" s="817"/>
      <c r="C3" s="818"/>
      <c r="D3" s="818"/>
      <c r="E3" s="818"/>
      <c r="F3" s="818"/>
      <c r="G3" s="818"/>
      <c r="H3" s="818"/>
      <c r="I3" s="818"/>
      <c r="J3" s="818"/>
      <c r="K3" s="818"/>
      <c r="L3" s="818"/>
      <c r="M3" s="818"/>
      <c r="N3" s="818"/>
      <c r="O3" s="818"/>
      <c r="P3" s="818"/>
      <c r="Q3" s="818"/>
      <c r="R3" s="818"/>
      <c r="S3" s="818"/>
      <c r="T3" s="818"/>
      <c r="U3" s="818"/>
      <c r="V3" s="818"/>
      <c r="W3" s="818"/>
      <c r="X3" s="818"/>
      <c r="Y3" s="818"/>
      <c r="Z3" s="818"/>
      <c r="AA3" s="818"/>
      <c r="AB3" s="818"/>
      <c r="AC3" s="818"/>
      <c r="AD3" s="818"/>
      <c r="AE3" s="818"/>
      <c r="AF3" s="818"/>
      <c r="AG3" s="818"/>
      <c r="AH3" s="818"/>
      <c r="AI3" s="818"/>
      <c r="AJ3" s="819"/>
      <c r="AK3" s="27"/>
      <c r="AL3" s="27"/>
      <c r="AM3" s="27"/>
      <c r="AN3" s="27"/>
      <c r="AO3" s="27"/>
    </row>
    <row r="4" spans="2:41" ht="12.75" customHeight="1">
      <c r="B4" s="820" t="s">
        <v>108</v>
      </c>
      <c r="C4" s="803"/>
      <c r="D4" s="803"/>
      <c r="E4" s="803"/>
      <c r="F4" s="803"/>
      <c r="G4" s="803"/>
      <c r="H4" s="803"/>
      <c r="I4" s="804"/>
      <c r="J4" s="820" t="str">
        <f>IF(ＤＡＴＡ!$AB$9="","",ＤＡＴＡ!$AB$9)</f>
        <v/>
      </c>
      <c r="K4" s="803"/>
      <c r="L4" s="803"/>
      <c r="M4" s="803"/>
      <c r="N4" s="803"/>
      <c r="O4" s="803"/>
      <c r="P4" s="803"/>
      <c r="Q4" s="803"/>
      <c r="R4" s="803"/>
      <c r="S4" s="803"/>
      <c r="T4" s="803"/>
      <c r="U4" s="803"/>
      <c r="V4" s="803"/>
      <c r="W4" s="803"/>
      <c r="X4" s="803"/>
      <c r="Y4" s="803"/>
      <c r="Z4" s="803"/>
      <c r="AA4" s="803"/>
      <c r="AB4" s="803"/>
      <c r="AC4" s="823"/>
      <c r="AD4" s="825" t="s">
        <v>149</v>
      </c>
      <c r="AE4" s="803"/>
      <c r="AF4" s="823"/>
      <c r="AG4" s="825"/>
      <c r="AH4" s="803"/>
      <c r="AI4" s="803"/>
      <c r="AJ4" s="804"/>
      <c r="AK4" s="27"/>
      <c r="AL4" s="27"/>
      <c r="AM4" s="27"/>
      <c r="AN4" s="27"/>
      <c r="AO4" s="27"/>
    </row>
    <row r="5" spans="2:41" ht="12.75" customHeight="1">
      <c r="B5" s="805"/>
      <c r="C5" s="806"/>
      <c r="D5" s="806"/>
      <c r="E5" s="806"/>
      <c r="F5" s="806"/>
      <c r="G5" s="806"/>
      <c r="H5" s="806"/>
      <c r="I5" s="807"/>
      <c r="J5" s="805"/>
      <c r="K5" s="806"/>
      <c r="L5" s="806"/>
      <c r="M5" s="806"/>
      <c r="N5" s="806"/>
      <c r="O5" s="806"/>
      <c r="P5" s="806"/>
      <c r="Q5" s="806"/>
      <c r="R5" s="806"/>
      <c r="S5" s="806"/>
      <c r="T5" s="806"/>
      <c r="U5" s="806"/>
      <c r="V5" s="806"/>
      <c r="W5" s="806"/>
      <c r="X5" s="806"/>
      <c r="Y5" s="806"/>
      <c r="Z5" s="806"/>
      <c r="AA5" s="806"/>
      <c r="AB5" s="806"/>
      <c r="AC5" s="824"/>
      <c r="AD5" s="826"/>
      <c r="AE5" s="806"/>
      <c r="AF5" s="824"/>
      <c r="AG5" s="826"/>
      <c r="AH5" s="806"/>
      <c r="AI5" s="806"/>
      <c r="AJ5" s="807"/>
      <c r="AK5" s="27"/>
      <c r="AL5" s="27"/>
      <c r="AM5" s="27"/>
      <c r="AN5" s="27"/>
      <c r="AO5" s="27" t="s">
        <v>150</v>
      </c>
    </row>
    <row r="6" spans="2:41" ht="12.75" customHeight="1">
      <c r="B6" s="821"/>
      <c r="C6" s="818"/>
      <c r="D6" s="818"/>
      <c r="E6" s="818"/>
      <c r="F6" s="818"/>
      <c r="G6" s="818"/>
      <c r="H6" s="818"/>
      <c r="I6" s="822"/>
      <c r="J6" s="821"/>
      <c r="K6" s="818"/>
      <c r="L6" s="818"/>
      <c r="M6" s="818"/>
      <c r="N6" s="818"/>
      <c r="O6" s="818"/>
      <c r="P6" s="818"/>
      <c r="Q6" s="818"/>
      <c r="R6" s="818"/>
      <c r="S6" s="818"/>
      <c r="T6" s="818"/>
      <c r="U6" s="818"/>
      <c r="V6" s="818"/>
      <c r="W6" s="818"/>
      <c r="X6" s="818"/>
      <c r="Y6" s="818"/>
      <c r="Z6" s="818"/>
      <c r="AA6" s="818"/>
      <c r="AB6" s="818"/>
      <c r="AC6" s="819"/>
      <c r="AD6" s="817"/>
      <c r="AE6" s="818"/>
      <c r="AF6" s="819"/>
      <c r="AG6" s="817"/>
      <c r="AH6" s="818"/>
      <c r="AI6" s="818"/>
      <c r="AJ6" s="822"/>
      <c r="AK6" s="27"/>
      <c r="AL6" s="27"/>
      <c r="AM6" s="27"/>
      <c r="AN6" s="27"/>
      <c r="AO6" s="27" t="s">
        <v>151</v>
      </c>
    </row>
    <row r="7" spans="2:41" ht="12.75" customHeight="1">
      <c r="B7" s="820" t="s">
        <v>61</v>
      </c>
      <c r="C7" s="803"/>
      <c r="D7" s="803"/>
      <c r="E7" s="803"/>
      <c r="F7" s="803"/>
      <c r="G7" s="803"/>
      <c r="H7" s="803"/>
      <c r="I7" s="804"/>
      <c r="J7" s="827" t="str">
        <f>IF(ＤＡＴＡ!D5="","",(ＤＡＴＡ!D5)&amp;"高等学校")</f>
        <v/>
      </c>
      <c r="K7" s="803"/>
      <c r="L7" s="803"/>
      <c r="M7" s="803"/>
      <c r="N7" s="803"/>
      <c r="O7" s="803"/>
      <c r="P7" s="803"/>
      <c r="Q7" s="803"/>
      <c r="R7" s="803"/>
      <c r="S7" s="803"/>
      <c r="T7" s="803"/>
      <c r="U7" s="803"/>
      <c r="V7" s="803"/>
      <c r="W7" s="803"/>
      <c r="X7" s="803"/>
      <c r="Y7" s="803"/>
      <c r="Z7" s="803"/>
      <c r="AA7" s="803"/>
      <c r="AB7" s="803"/>
      <c r="AC7" s="803"/>
      <c r="AD7" s="803"/>
      <c r="AE7" s="803"/>
      <c r="AF7" s="803"/>
      <c r="AG7" s="803"/>
      <c r="AH7" s="803"/>
      <c r="AI7" s="803"/>
      <c r="AJ7" s="804"/>
      <c r="AK7" s="27"/>
      <c r="AL7" s="27"/>
      <c r="AM7" s="27"/>
      <c r="AN7" s="27"/>
      <c r="AO7" s="27" t="s">
        <v>152</v>
      </c>
    </row>
    <row r="8" spans="2:41" ht="12.75" customHeight="1">
      <c r="B8" s="805"/>
      <c r="C8" s="806"/>
      <c r="D8" s="806"/>
      <c r="E8" s="806"/>
      <c r="F8" s="806"/>
      <c r="G8" s="806"/>
      <c r="H8" s="806"/>
      <c r="I8" s="807"/>
      <c r="J8" s="805"/>
      <c r="K8" s="806"/>
      <c r="L8" s="806"/>
      <c r="M8" s="806"/>
      <c r="N8" s="806"/>
      <c r="O8" s="806"/>
      <c r="P8" s="806"/>
      <c r="Q8" s="806"/>
      <c r="R8" s="806"/>
      <c r="S8" s="806"/>
      <c r="T8" s="806"/>
      <c r="U8" s="806"/>
      <c r="V8" s="806"/>
      <c r="W8" s="806"/>
      <c r="X8" s="806"/>
      <c r="Y8" s="806"/>
      <c r="Z8" s="806"/>
      <c r="AA8" s="806"/>
      <c r="AB8" s="806"/>
      <c r="AC8" s="806"/>
      <c r="AD8" s="806"/>
      <c r="AE8" s="806"/>
      <c r="AF8" s="806"/>
      <c r="AG8" s="806"/>
      <c r="AH8" s="806"/>
      <c r="AI8" s="806"/>
      <c r="AJ8" s="807"/>
      <c r="AK8" s="27"/>
      <c r="AL8" s="27"/>
      <c r="AM8" s="27"/>
      <c r="AN8" s="27"/>
      <c r="AO8" s="27" t="s">
        <v>153</v>
      </c>
    </row>
    <row r="9" spans="2:41" ht="12.75" customHeight="1">
      <c r="B9" s="821"/>
      <c r="C9" s="818"/>
      <c r="D9" s="818"/>
      <c r="E9" s="818"/>
      <c r="F9" s="818"/>
      <c r="G9" s="818"/>
      <c r="H9" s="818"/>
      <c r="I9" s="822"/>
      <c r="J9" s="821"/>
      <c r="K9" s="818"/>
      <c r="L9" s="818"/>
      <c r="M9" s="818"/>
      <c r="N9" s="818"/>
      <c r="O9" s="818"/>
      <c r="P9" s="818"/>
      <c r="Q9" s="818"/>
      <c r="R9" s="818"/>
      <c r="S9" s="818"/>
      <c r="T9" s="818"/>
      <c r="U9" s="818"/>
      <c r="V9" s="818"/>
      <c r="W9" s="818"/>
      <c r="X9" s="818"/>
      <c r="Y9" s="818"/>
      <c r="Z9" s="818"/>
      <c r="AA9" s="818"/>
      <c r="AB9" s="818"/>
      <c r="AC9" s="818"/>
      <c r="AD9" s="818"/>
      <c r="AE9" s="818"/>
      <c r="AF9" s="818"/>
      <c r="AG9" s="818"/>
      <c r="AH9" s="818"/>
      <c r="AI9" s="818"/>
      <c r="AJ9" s="822"/>
      <c r="AK9" s="27"/>
      <c r="AL9" s="27"/>
      <c r="AM9" s="27"/>
      <c r="AN9" s="27"/>
      <c r="AO9" s="27"/>
    </row>
    <row r="10" spans="2:41" ht="12.75" customHeight="1">
      <c r="B10" s="820" t="s">
        <v>154</v>
      </c>
      <c r="C10" s="803"/>
      <c r="D10" s="803"/>
      <c r="E10" s="803"/>
      <c r="F10" s="803"/>
      <c r="G10" s="803"/>
      <c r="H10" s="803"/>
      <c r="I10" s="804"/>
      <c r="J10" s="828"/>
      <c r="K10" s="803"/>
      <c r="L10" s="803"/>
      <c r="M10" s="803"/>
      <c r="N10" s="803"/>
      <c r="O10" s="803"/>
      <c r="P10" s="803"/>
      <c r="Q10" s="803"/>
      <c r="R10" s="803"/>
      <c r="S10" s="803"/>
      <c r="T10" s="803"/>
      <c r="U10" s="803"/>
      <c r="V10" s="803"/>
      <c r="W10" s="803"/>
      <c r="X10" s="803"/>
      <c r="Y10" s="803"/>
      <c r="Z10" s="803"/>
      <c r="AA10" s="803"/>
      <c r="AB10" s="803"/>
      <c r="AC10" s="803"/>
      <c r="AD10" s="803"/>
      <c r="AE10" s="803"/>
      <c r="AF10" s="803"/>
      <c r="AG10" s="803"/>
      <c r="AH10" s="803"/>
      <c r="AI10" s="803"/>
      <c r="AJ10" s="804"/>
      <c r="AK10" s="27"/>
      <c r="AL10" s="27"/>
      <c r="AM10" s="27"/>
      <c r="AN10" s="27"/>
      <c r="AO10" s="27"/>
    </row>
    <row r="11" spans="2:41" ht="12.75" customHeight="1">
      <c r="B11" s="805"/>
      <c r="C11" s="806"/>
      <c r="D11" s="806"/>
      <c r="E11" s="806"/>
      <c r="F11" s="806"/>
      <c r="G11" s="806"/>
      <c r="H11" s="806"/>
      <c r="I11" s="807"/>
      <c r="J11" s="805"/>
      <c r="K11" s="806"/>
      <c r="L11" s="806"/>
      <c r="M11" s="806"/>
      <c r="N11" s="806"/>
      <c r="O11" s="806"/>
      <c r="P11" s="806"/>
      <c r="Q11" s="806"/>
      <c r="R11" s="806"/>
      <c r="S11" s="806"/>
      <c r="T11" s="806"/>
      <c r="U11" s="806"/>
      <c r="V11" s="806"/>
      <c r="W11" s="806"/>
      <c r="X11" s="806"/>
      <c r="Y11" s="806"/>
      <c r="Z11" s="806"/>
      <c r="AA11" s="806"/>
      <c r="AB11" s="806"/>
      <c r="AC11" s="806"/>
      <c r="AD11" s="806"/>
      <c r="AE11" s="806"/>
      <c r="AF11" s="806"/>
      <c r="AG11" s="806"/>
      <c r="AH11" s="806"/>
      <c r="AI11" s="806"/>
      <c r="AJ11" s="807"/>
      <c r="AK11" s="27"/>
      <c r="AL11" s="27"/>
      <c r="AM11" s="27"/>
      <c r="AN11" s="27"/>
      <c r="AO11" s="27"/>
    </row>
    <row r="12" spans="2:41" ht="12.75" customHeight="1">
      <c r="B12" s="821"/>
      <c r="C12" s="818"/>
      <c r="D12" s="818"/>
      <c r="E12" s="818"/>
      <c r="F12" s="818"/>
      <c r="G12" s="818"/>
      <c r="H12" s="818"/>
      <c r="I12" s="822"/>
      <c r="J12" s="821"/>
      <c r="K12" s="818"/>
      <c r="L12" s="818"/>
      <c r="M12" s="818"/>
      <c r="N12" s="818"/>
      <c r="O12" s="818"/>
      <c r="P12" s="818"/>
      <c r="Q12" s="818"/>
      <c r="R12" s="818"/>
      <c r="S12" s="818"/>
      <c r="T12" s="818"/>
      <c r="U12" s="818"/>
      <c r="V12" s="818"/>
      <c r="W12" s="818"/>
      <c r="X12" s="818"/>
      <c r="Y12" s="818"/>
      <c r="Z12" s="818"/>
      <c r="AA12" s="818"/>
      <c r="AB12" s="818"/>
      <c r="AC12" s="818"/>
      <c r="AD12" s="818"/>
      <c r="AE12" s="818"/>
      <c r="AF12" s="818"/>
      <c r="AG12" s="818"/>
      <c r="AH12" s="818"/>
      <c r="AI12" s="818"/>
      <c r="AJ12" s="822"/>
      <c r="AK12" s="27"/>
      <c r="AL12" s="27"/>
      <c r="AM12" s="27"/>
      <c r="AN12" s="27"/>
      <c r="AO12" s="27"/>
    </row>
    <row r="13" spans="2:41" ht="12.75" customHeight="1">
      <c r="B13" s="820" t="s">
        <v>155</v>
      </c>
      <c r="C13" s="803"/>
      <c r="D13" s="803"/>
      <c r="E13" s="803"/>
      <c r="F13" s="803"/>
      <c r="G13" s="803"/>
      <c r="H13" s="803"/>
      <c r="I13" s="804"/>
      <c r="J13" s="828"/>
      <c r="K13" s="803"/>
      <c r="L13" s="803"/>
      <c r="M13" s="803"/>
      <c r="N13" s="803"/>
      <c r="O13" s="803"/>
      <c r="P13" s="803"/>
      <c r="Q13" s="803"/>
      <c r="R13" s="803"/>
      <c r="S13" s="803"/>
      <c r="T13" s="803"/>
      <c r="U13" s="803"/>
      <c r="V13" s="803"/>
      <c r="W13" s="803"/>
      <c r="X13" s="803"/>
      <c r="Y13" s="803"/>
      <c r="Z13" s="803"/>
      <c r="AA13" s="803"/>
      <c r="AB13" s="803"/>
      <c r="AC13" s="803"/>
      <c r="AD13" s="803"/>
      <c r="AE13" s="803"/>
      <c r="AF13" s="803"/>
      <c r="AG13" s="803"/>
      <c r="AH13" s="803"/>
      <c r="AI13" s="803"/>
      <c r="AJ13" s="804"/>
      <c r="AK13" s="27"/>
      <c r="AL13" s="27"/>
      <c r="AM13" s="27"/>
      <c r="AN13" s="27"/>
      <c r="AO13" s="27"/>
    </row>
    <row r="14" spans="2:41" ht="12.75" customHeight="1">
      <c r="B14" s="805"/>
      <c r="C14" s="806"/>
      <c r="D14" s="806"/>
      <c r="E14" s="806"/>
      <c r="F14" s="806"/>
      <c r="G14" s="806"/>
      <c r="H14" s="806"/>
      <c r="I14" s="807"/>
      <c r="J14" s="805"/>
      <c r="K14" s="806"/>
      <c r="L14" s="806"/>
      <c r="M14" s="806"/>
      <c r="N14" s="806"/>
      <c r="O14" s="806"/>
      <c r="P14" s="806"/>
      <c r="Q14" s="806"/>
      <c r="R14" s="806"/>
      <c r="S14" s="806"/>
      <c r="T14" s="806"/>
      <c r="U14" s="806"/>
      <c r="V14" s="806"/>
      <c r="W14" s="806"/>
      <c r="X14" s="806"/>
      <c r="Y14" s="806"/>
      <c r="Z14" s="806"/>
      <c r="AA14" s="806"/>
      <c r="AB14" s="806"/>
      <c r="AC14" s="806"/>
      <c r="AD14" s="806"/>
      <c r="AE14" s="806"/>
      <c r="AF14" s="806"/>
      <c r="AG14" s="806"/>
      <c r="AH14" s="806"/>
      <c r="AI14" s="806"/>
      <c r="AJ14" s="807"/>
      <c r="AK14" s="27"/>
      <c r="AL14" s="27"/>
      <c r="AM14" s="27"/>
      <c r="AN14" s="27"/>
      <c r="AO14" s="27"/>
    </row>
    <row r="15" spans="2:41" ht="12.75" customHeight="1">
      <c r="B15" s="821"/>
      <c r="C15" s="818"/>
      <c r="D15" s="818"/>
      <c r="E15" s="818"/>
      <c r="F15" s="818"/>
      <c r="G15" s="818"/>
      <c r="H15" s="818"/>
      <c r="I15" s="822"/>
      <c r="J15" s="821"/>
      <c r="K15" s="818"/>
      <c r="L15" s="818"/>
      <c r="M15" s="818"/>
      <c r="N15" s="818"/>
      <c r="O15" s="818"/>
      <c r="P15" s="818"/>
      <c r="Q15" s="818"/>
      <c r="R15" s="818"/>
      <c r="S15" s="818"/>
      <c r="T15" s="818"/>
      <c r="U15" s="818"/>
      <c r="V15" s="818"/>
      <c r="W15" s="818"/>
      <c r="X15" s="818"/>
      <c r="Y15" s="818"/>
      <c r="Z15" s="818"/>
      <c r="AA15" s="818"/>
      <c r="AB15" s="818"/>
      <c r="AC15" s="818"/>
      <c r="AD15" s="818"/>
      <c r="AE15" s="818"/>
      <c r="AF15" s="818"/>
      <c r="AG15" s="818"/>
      <c r="AH15" s="818"/>
      <c r="AI15" s="818"/>
      <c r="AJ15" s="822"/>
      <c r="AK15" s="27"/>
      <c r="AL15" s="27"/>
      <c r="AM15" s="27"/>
      <c r="AN15" s="27"/>
      <c r="AO15" s="27"/>
    </row>
    <row r="16" spans="2:41" ht="12.75" customHeight="1">
      <c r="B16" s="820" t="s">
        <v>156</v>
      </c>
      <c r="C16" s="803"/>
      <c r="D16" s="803"/>
      <c r="E16" s="803"/>
      <c r="F16" s="803"/>
      <c r="G16" s="803"/>
      <c r="H16" s="803"/>
      <c r="I16" s="804"/>
      <c r="J16" s="828"/>
      <c r="K16" s="803"/>
      <c r="L16" s="803"/>
      <c r="M16" s="803"/>
      <c r="N16" s="803"/>
      <c r="O16" s="803"/>
      <c r="P16" s="803"/>
      <c r="Q16" s="803"/>
      <c r="R16" s="803"/>
      <c r="S16" s="803"/>
      <c r="T16" s="803"/>
      <c r="U16" s="803"/>
      <c r="V16" s="803"/>
      <c r="W16" s="803"/>
      <c r="X16" s="803"/>
      <c r="Y16" s="803"/>
      <c r="Z16" s="803"/>
      <c r="AA16" s="803"/>
      <c r="AB16" s="803"/>
      <c r="AC16" s="803"/>
      <c r="AD16" s="803"/>
      <c r="AE16" s="803"/>
      <c r="AF16" s="803"/>
      <c r="AG16" s="803"/>
      <c r="AH16" s="803"/>
      <c r="AI16" s="803"/>
      <c r="AJ16" s="804"/>
      <c r="AK16" s="27"/>
      <c r="AL16" s="27"/>
      <c r="AM16" s="27"/>
      <c r="AN16" s="27"/>
      <c r="AO16" s="27"/>
    </row>
    <row r="17" spans="2:36" ht="12.75" customHeight="1">
      <c r="B17" s="805"/>
      <c r="C17" s="806"/>
      <c r="D17" s="806"/>
      <c r="E17" s="806"/>
      <c r="F17" s="806"/>
      <c r="G17" s="806"/>
      <c r="H17" s="806"/>
      <c r="I17" s="807"/>
      <c r="J17" s="805"/>
      <c r="K17" s="806"/>
      <c r="L17" s="806"/>
      <c r="M17" s="806"/>
      <c r="N17" s="806"/>
      <c r="O17" s="806"/>
      <c r="P17" s="806"/>
      <c r="Q17" s="806"/>
      <c r="R17" s="806"/>
      <c r="S17" s="806"/>
      <c r="T17" s="806"/>
      <c r="U17" s="806"/>
      <c r="V17" s="806"/>
      <c r="W17" s="806"/>
      <c r="X17" s="806"/>
      <c r="Y17" s="806"/>
      <c r="Z17" s="806"/>
      <c r="AA17" s="806"/>
      <c r="AB17" s="806"/>
      <c r="AC17" s="806"/>
      <c r="AD17" s="806"/>
      <c r="AE17" s="806"/>
      <c r="AF17" s="806"/>
      <c r="AG17" s="806"/>
      <c r="AH17" s="806"/>
      <c r="AI17" s="806"/>
      <c r="AJ17" s="807"/>
    </row>
    <row r="18" spans="2:36" ht="12.75" customHeight="1">
      <c r="B18" s="821"/>
      <c r="C18" s="818"/>
      <c r="D18" s="818"/>
      <c r="E18" s="818"/>
      <c r="F18" s="818"/>
      <c r="G18" s="818"/>
      <c r="H18" s="818"/>
      <c r="I18" s="822"/>
      <c r="J18" s="821"/>
      <c r="K18" s="818"/>
      <c r="L18" s="818"/>
      <c r="M18" s="818"/>
      <c r="N18" s="818"/>
      <c r="O18" s="818"/>
      <c r="P18" s="818"/>
      <c r="Q18" s="818"/>
      <c r="R18" s="818"/>
      <c r="S18" s="818"/>
      <c r="T18" s="818"/>
      <c r="U18" s="818"/>
      <c r="V18" s="818"/>
      <c r="W18" s="818"/>
      <c r="X18" s="818"/>
      <c r="Y18" s="818"/>
      <c r="Z18" s="818"/>
      <c r="AA18" s="818"/>
      <c r="AB18" s="818"/>
      <c r="AC18" s="818"/>
      <c r="AD18" s="818"/>
      <c r="AE18" s="818"/>
      <c r="AF18" s="818"/>
      <c r="AG18" s="818"/>
      <c r="AH18" s="818"/>
      <c r="AI18" s="818"/>
      <c r="AJ18" s="822"/>
    </row>
    <row r="19" spans="2:36" ht="13.5" customHeight="1">
      <c r="B19" s="802" t="s">
        <v>157</v>
      </c>
      <c r="C19" s="803"/>
      <c r="D19" s="803"/>
      <c r="E19" s="803"/>
      <c r="F19" s="803"/>
      <c r="G19" s="803"/>
      <c r="H19" s="803"/>
      <c r="I19" s="803"/>
      <c r="J19" s="803"/>
      <c r="K19" s="803"/>
      <c r="L19" s="803"/>
      <c r="M19" s="803"/>
      <c r="N19" s="803"/>
      <c r="O19" s="803"/>
      <c r="P19" s="803"/>
      <c r="Q19" s="803"/>
      <c r="R19" s="803"/>
      <c r="S19" s="803"/>
      <c r="T19" s="803"/>
      <c r="U19" s="803"/>
      <c r="V19" s="803"/>
      <c r="W19" s="803"/>
      <c r="X19" s="803"/>
      <c r="Y19" s="803"/>
      <c r="Z19" s="803"/>
      <c r="AA19" s="803"/>
      <c r="AB19" s="803"/>
      <c r="AC19" s="803"/>
      <c r="AD19" s="803"/>
      <c r="AE19" s="803"/>
      <c r="AF19" s="803"/>
      <c r="AG19" s="803"/>
      <c r="AH19" s="803"/>
      <c r="AI19" s="803"/>
      <c r="AJ19" s="804"/>
    </row>
    <row r="20" spans="2:36" ht="12.75" customHeight="1">
      <c r="B20" s="805"/>
      <c r="C20" s="806"/>
      <c r="D20" s="806"/>
      <c r="E20" s="806"/>
      <c r="F20" s="806"/>
      <c r="G20" s="806"/>
      <c r="H20" s="806"/>
      <c r="I20" s="806"/>
      <c r="J20" s="806"/>
      <c r="K20" s="806"/>
      <c r="L20" s="806"/>
      <c r="M20" s="806"/>
      <c r="N20" s="806"/>
      <c r="O20" s="806"/>
      <c r="P20" s="806"/>
      <c r="Q20" s="806"/>
      <c r="R20" s="806"/>
      <c r="S20" s="806"/>
      <c r="T20" s="806"/>
      <c r="U20" s="806"/>
      <c r="V20" s="806"/>
      <c r="W20" s="806"/>
      <c r="X20" s="806"/>
      <c r="Y20" s="806"/>
      <c r="Z20" s="806"/>
      <c r="AA20" s="806"/>
      <c r="AB20" s="806"/>
      <c r="AC20" s="806"/>
      <c r="AD20" s="806"/>
      <c r="AE20" s="806"/>
      <c r="AF20" s="806"/>
      <c r="AG20" s="806"/>
      <c r="AH20" s="806"/>
      <c r="AI20" s="806"/>
      <c r="AJ20" s="807"/>
    </row>
    <row r="21" spans="2:36" ht="12.75" customHeight="1">
      <c r="B21" s="805"/>
      <c r="C21" s="806"/>
      <c r="D21" s="806"/>
      <c r="E21" s="806"/>
      <c r="F21" s="806"/>
      <c r="G21" s="806"/>
      <c r="H21" s="806"/>
      <c r="I21" s="806"/>
      <c r="J21" s="806"/>
      <c r="K21" s="806"/>
      <c r="L21" s="806"/>
      <c r="M21" s="806"/>
      <c r="N21" s="806"/>
      <c r="O21" s="806"/>
      <c r="P21" s="806"/>
      <c r="Q21" s="806"/>
      <c r="R21" s="806"/>
      <c r="S21" s="806"/>
      <c r="T21" s="806"/>
      <c r="U21" s="806"/>
      <c r="V21" s="806"/>
      <c r="W21" s="806"/>
      <c r="X21" s="806"/>
      <c r="Y21" s="806"/>
      <c r="Z21" s="806"/>
      <c r="AA21" s="806"/>
      <c r="AB21" s="806"/>
      <c r="AC21" s="806"/>
      <c r="AD21" s="806"/>
      <c r="AE21" s="806"/>
      <c r="AF21" s="806"/>
      <c r="AG21" s="806"/>
      <c r="AH21" s="806"/>
      <c r="AI21" s="806"/>
      <c r="AJ21" s="807"/>
    </row>
    <row r="22" spans="2:36" ht="12.75" customHeight="1">
      <c r="B22" s="808"/>
      <c r="C22" s="809"/>
      <c r="D22" s="809"/>
      <c r="E22" s="809"/>
      <c r="F22" s="809"/>
      <c r="G22" s="809"/>
      <c r="H22" s="809"/>
      <c r="I22" s="809"/>
      <c r="J22" s="809"/>
      <c r="K22" s="809"/>
      <c r="L22" s="809"/>
      <c r="M22" s="809"/>
      <c r="N22" s="809"/>
      <c r="O22" s="809"/>
      <c r="P22" s="809"/>
      <c r="Q22" s="809"/>
      <c r="R22" s="809"/>
      <c r="S22" s="809"/>
      <c r="T22" s="809"/>
      <c r="U22" s="809"/>
      <c r="V22" s="809"/>
      <c r="W22" s="809"/>
      <c r="X22" s="809"/>
      <c r="Y22" s="809"/>
      <c r="Z22" s="809"/>
      <c r="AA22" s="809"/>
      <c r="AB22" s="809"/>
      <c r="AC22" s="809"/>
      <c r="AD22" s="809"/>
      <c r="AE22" s="809"/>
      <c r="AF22" s="809"/>
      <c r="AG22" s="809"/>
      <c r="AH22" s="809"/>
      <c r="AI22" s="809"/>
      <c r="AJ22" s="810"/>
    </row>
    <row r="57" spans="4:36" ht="12.75" customHeight="1">
      <c r="D57" s="811" t="s">
        <v>158</v>
      </c>
      <c r="E57" s="812"/>
      <c r="F57" s="812"/>
      <c r="G57" s="812"/>
      <c r="H57" s="812"/>
      <c r="I57" s="812"/>
      <c r="J57" s="812"/>
      <c r="K57" s="812"/>
      <c r="L57" s="812"/>
      <c r="M57" s="812"/>
      <c r="N57" s="812"/>
      <c r="O57" s="812"/>
      <c r="P57" s="812"/>
      <c r="Q57" s="812"/>
      <c r="R57" s="812"/>
      <c r="S57" s="812"/>
      <c r="T57" s="812"/>
      <c r="U57" s="812"/>
      <c r="V57" s="812"/>
      <c r="W57" s="812"/>
      <c r="X57" s="812"/>
      <c r="Y57" s="812"/>
      <c r="Z57" s="812"/>
      <c r="AA57" s="812"/>
      <c r="AB57" s="812"/>
      <c r="AC57" s="812"/>
      <c r="AD57" s="812"/>
      <c r="AE57" s="812"/>
      <c r="AF57" s="812"/>
      <c r="AG57" s="812"/>
      <c r="AH57" s="812"/>
      <c r="AI57" s="812"/>
      <c r="AJ57" s="813"/>
    </row>
    <row r="58" spans="4:36" ht="12.75" customHeight="1">
      <c r="D58" s="814"/>
      <c r="E58" s="809"/>
      <c r="F58" s="809"/>
      <c r="G58" s="809"/>
      <c r="H58" s="809"/>
      <c r="I58" s="809"/>
      <c r="J58" s="809"/>
      <c r="K58" s="809"/>
      <c r="L58" s="809"/>
      <c r="M58" s="809"/>
      <c r="N58" s="809"/>
      <c r="O58" s="809"/>
      <c r="P58" s="809"/>
      <c r="Q58" s="809"/>
      <c r="R58" s="809"/>
      <c r="S58" s="809"/>
      <c r="T58" s="809"/>
      <c r="U58" s="809"/>
      <c r="V58" s="809"/>
      <c r="W58" s="809"/>
      <c r="X58" s="809"/>
      <c r="Y58" s="809"/>
      <c r="Z58" s="809"/>
      <c r="AA58" s="809"/>
      <c r="AB58" s="809"/>
      <c r="AC58" s="809"/>
      <c r="AD58" s="809"/>
      <c r="AE58" s="809"/>
      <c r="AF58" s="809"/>
      <c r="AG58" s="809"/>
      <c r="AH58" s="809"/>
      <c r="AI58" s="809"/>
      <c r="AJ58" s="815"/>
    </row>
  </sheetData>
  <mergeCells count="15">
    <mergeCell ref="B19:AJ22"/>
    <mergeCell ref="D57:AJ58"/>
    <mergeCell ref="B2:AJ3"/>
    <mergeCell ref="B4:I6"/>
    <mergeCell ref="J4:AC6"/>
    <mergeCell ref="AD4:AF6"/>
    <mergeCell ref="AG4:AJ6"/>
    <mergeCell ref="B7:I9"/>
    <mergeCell ref="J7:AJ9"/>
    <mergeCell ref="B10:I12"/>
    <mergeCell ref="J10:AJ12"/>
    <mergeCell ref="B13:I15"/>
    <mergeCell ref="J13:AJ15"/>
    <mergeCell ref="B16:I18"/>
    <mergeCell ref="J16:AJ18"/>
  </mergeCells>
  <phoneticPr fontId="37"/>
  <pageMargins left="0.7" right="0.7" top="0.75" bottom="0.75" header="0" footer="0"/>
  <pageSetup paperSize="9" scale="8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pageSetUpPr fitToPage="1"/>
  </sheetPr>
  <dimension ref="A1:S153"/>
  <sheetViews>
    <sheetView view="pageBreakPreview" topLeftCell="A3" zoomScale="89" zoomScaleNormal="100" zoomScaleSheetLayoutView="89" workbookViewId="0">
      <selection activeCell="A3" sqref="A3:S3"/>
    </sheetView>
  </sheetViews>
  <sheetFormatPr defaultColWidth="14.453125" defaultRowHeight="15" customHeight="1"/>
  <cols>
    <col min="1" max="1" width="5.54296875" customWidth="1"/>
    <col min="2" max="2" width="7.54296875" customWidth="1"/>
    <col min="3" max="3" width="10.54296875" customWidth="1"/>
    <col min="4" max="7" width="4.54296875" customWidth="1"/>
    <col min="8" max="8" width="16.453125" customWidth="1"/>
    <col min="9" max="9" width="9" customWidth="1"/>
    <col min="10" max="10" width="6.1796875" customWidth="1"/>
    <col min="11" max="11" width="10.54296875" customWidth="1"/>
    <col min="12" max="15" width="9" customWidth="1"/>
    <col min="16" max="17" width="4.54296875" customWidth="1"/>
    <col min="18" max="18" width="6.1796875" customWidth="1"/>
    <col min="19" max="19" width="5.54296875" customWidth="1"/>
    <col min="20" max="20" width="5.81640625" customWidth="1"/>
    <col min="21" max="26" width="9" customWidth="1"/>
  </cols>
  <sheetData>
    <row r="1" spans="1:19" ht="12.75" customHeight="1">
      <c r="A1" s="47"/>
      <c r="B1" s="48"/>
      <c r="C1" s="48"/>
      <c r="D1" s="48"/>
      <c r="E1" s="48"/>
      <c r="F1" s="48"/>
      <c r="G1" s="48"/>
      <c r="H1" s="48"/>
      <c r="I1" s="48"/>
      <c r="J1" s="48"/>
      <c r="K1" s="48"/>
      <c r="L1" s="48"/>
      <c r="M1" s="48"/>
      <c r="N1" s="48"/>
      <c r="O1" s="48"/>
      <c r="P1" s="48"/>
      <c r="Q1" s="48"/>
      <c r="R1" s="47"/>
      <c r="S1" s="47" t="s">
        <v>159</v>
      </c>
    </row>
    <row r="2" spans="1:19" ht="17.25" customHeight="1">
      <c r="A2" s="844" t="str">
        <f>IF(ＤＡＴＡ!AB2="","",ＤＡＴＡ!AB2)</f>
        <v>第73回　東海高等学校総合体育大会</v>
      </c>
      <c r="B2" s="800"/>
      <c r="C2" s="800"/>
      <c r="D2" s="800"/>
      <c r="E2" s="800"/>
      <c r="F2" s="800"/>
      <c r="G2" s="800"/>
      <c r="H2" s="800"/>
      <c r="I2" s="800"/>
      <c r="J2" s="800"/>
      <c r="K2" s="800"/>
      <c r="L2" s="800"/>
      <c r="M2" s="800"/>
      <c r="N2" s="800"/>
      <c r="O2" s="800"/>
      <c r="P2" s="800"/>
      <c r="Q2" s="800"/>
      <c r="R2" s="800"/>
      <c r="S2" s="801"/>
    </row>
    <row r="3" spans="1:19" ht="17.25" customHeight="1">
      <c r="A3" s="844" t="s">
        <v>160</v>
      </c>
      <c r="B3" s="800"/>
      <c r="C3" s="800"/>
      <c r="D3" s="800"/>
      <c r="E3" s="800"/>
      <c r="F3" s="800"/>
      <c r="G3" s="800"/>
      <c r="H3" s="800"/>
      <c r="I3" s="800"/>
      <c r="J3" s="800"/>
      <c r="K3" s="800"/>
      <c r="L3" s="800"/>
      <c r="M3" s="800"/>
      <c r="N3" s="800"/>
      <c r="O3" s="800"/>
      <c r="P3" s="800"/>
      <c r="Q3" s="800"/>
      <c r="R3" s="800"/>
      <c r="S3" s="801"/>
    </row>
    <row r="4" spans="1:19" ht="17.25" customHeight="1">
      <c r="A4" s="245"/>
      <c r="B4" s="245"/>
      <c r="C4" s="245"/>
      <c r="D4" s="245" t="str">
        <f>IF(E4&lt;&gt;"",#REF!,"")</f>
        <v/>
      </c>
      <c r="E4" s="245"/>
      <c r="F4" s="245"/>
      <c r="G4" s="245"/>
      <c r="H4" s="245"/>
      <c r="I4" s="245"/>
      <c r="J4" s="245"/>
      <c r="K4" s="245"/>
      <c r="L4" s="245"/>
      <c r="M4" s="245"/>
      <c r="N4" s="245"/>
      <c r="O4" s="245"/>
      <c r="P4" s="245"/>
      <c r="Q4" s="245"/>
      <c r="R4" s="245"/>
      <c r="S4" s="245"/>
    </row>
    <row r="5" spans="1:19" ht="12" customHeight="1">
      <c r="A5" s="845" t="s">
        <v>161</v>
      </c>
      <c r="B5" s="812"/>
      <c r="C5" s="812"/>
      <c r="D5" s="812"/>
      <c r="E5" s="812"/>
      <c r="F5" s="812"/>
      <c r="G5" s="812"/>
      <c r="H5" s="812"/>
      <c r="I5" s="812"/>
      <c r="J5" s="812"/>
      <c r="K5" s="812"/>
      <c r="L5" s="812"/>
      <c r="M5" s="812"/>
      <c r="N5" s="812"/>
      <c r="O5" s="812"/>
      <c r="P5" s="812"/>
      <c r="Q5" s="812"/>
      <c r="R5" s="812"/>
      <c r="S5" s="813"/>
    </row>
    <row r="6" spans="1:19" ht="12" customHeight="1">
      <c r="A6" s="814"/>
      <c r="B6" s="809"/>
      <c r="C6" s="809"/>
      <c r="D6" s="809"/>
      <c r="E6" s="809"/>
      <c r="F6" s="809"/>
      <c r="G6" s="809"/>
      <c r="H6" s="809"/>
      <c r="I6" s="809"/>
      <c r="J6" s="809"/>
      <c r="K6" s="809"/>
      <c r="L6" s="809"/>
      <c r="M6" s="809"/>
      <c r="N6" s="809"/>
      <c r="O6" s="809"/>
      <c r="P6" s="809"/>
      <c r="Q6" s="809"/>
      <c r="R6" s="809"/>
      <c r="S6" s="815"/>
    </row>
    <row r="7" spans="1:19" ht="12" customHeight="1">
      <c r="A7" s="246"/>
      <c r="B7" s="246"/>
      <c r="C7" s="246"/>
      <c r="D7" s="246"/>
      <c r="E7" s="246"/>
      <c r="F7" s="246"/>
      <c r="G7" s="246"/>
      <c r="H7" s="246"/>
      <c r="I7" s="246"/>
      <c r="J7" s="246"/>
      <c r="K7" s="246"/>
      <c r="L7" s="246"/>
      <c r="M7" s="246"/>
      <c r="N7" s="246"/>
      <c r="O7" s="246"/>
      <c r="P7" s="246"/>
      <c r="Q7" s="246"/>
      <c r="R7" s="246"/>
      <c r="S7" s="246"/>
    </row>
    <row r="8" spans="1:19" ht="16.5">
      <c r="A8" s="247"/>
      <c r="B8" s="247"/>
      <c r="C8" s="247"/>
      <c r="D8" s="846" t="s">
        <v>162</v>
      </c>
      <c r="E8" s="847"/>
      <c r="F8" s="847"/>
      <c r="G8" s="848"/>
      <c r="H8" s="846" t="s">
        <v>163</v>
      </c>
      <c r="I8" s="847"/>
      <c r="J8" s="847"/>
      <c r="K8" s="847"/>
      <c r="L8" s="847"/>
      <c r="M8" s="847"/>
      <c r="N8" s="847"/>
      <c r="O8" s="848"/>
      <c r="P8" s="247"/>
      <c r="Q8" s="247"/>
      <c r="R8" s="247"/>
      <c r="S8" s="247"/>
    </row>
    <row r="9" spans="1:19" ht="16.5">
      <c r="A9" s="247"/>
      <c r="B9" s="247"/>
      <c r="C9" s="247"/>
      <c r="D9" s="846" t="s">
        <v>164</v>
      </c>
      <c r="E9" s="847"/>
      <c r="F9" s="847"/>
      <c r="G9" s="848"/>
      <c r="H9" s="846" t="s">
        <v>165</v>
      </c>
      <c r="I9" s="847"/>
      <c r="J9" s="847"/>
      <c r="K9" s="847"/>
      <c r="L9" s="847"/>
      <c r="M9" s="847"/>
      <c r="N9" s="847"/>
      <c r="O9" s="848"/>
      <c r="P9" s="247"/>
      <c r="Q9" s="247"/>
      <c r="R9" s="247"/>
      <c r="S9" s="247"/>
    </row>
    <row r="10" spans="1:19" ht="16.5">
      <c r="A10" s="247"/>
      <c r="B10" s="247"/>
      <c r="C10" s="247"/>
      <c r="D10" s="846" t="s">
        <v>166</v>
      </c>
      <c r="E10" s="847"/>
      <c r="F10" s="847"/>
      <c r="G10" s="848"/>
      <c r="H10" s="846" t="s">
        <v>167</v>
      </c>
      <c r="I10" s="847"/>
      <c r="J10" s="847"/>
      <c r="K10" s="847"/>
      <c r="L10" s="847"/>
      <c r="M10" s="847"/>
      <c r="N10" s="847"/>
      <c r="O10" s="848"/>
      <c r="P10" s="247"/>
      <c r="Q10" s="247"/>
      <c r="R10" s="247"/>
      <c r="S10" s="247"/>
    </row>
    <row r="11" spans="1:19" ht="16.5">
      <c r="A11" s="247"/>
      <c r="B11" s="247"/>
      <c r="C11" s="247"/>
      <c r="D11" s="846" t="s">
        <v>2</v>
      </c>
      <c r="E11" s="847"/>
      <c r="F11" s="847"/>
      <c r="G11" s="848"/>
      <c r="H11" s="846" t="s">
        <v>168</v>
      </c>
      <c r="I11" s="847"/>
      <c r="J11" s="847"/>
      <c r="K11" s="847"/>
      <c r="L11" s="847"/>
      <c r="M11" s="847"/>
      <c r="N11" s="847"/>
      <c r="O11" s="848"/>
      <c r="P11" s="247"/>
      <c r="Q11" s="247"/>
      <c r="R11" s="247"/>
      <c r="S11" s="247"/>
    </row>
    <row r="12" spans="1:19" ht="16.5">
      <c r="A12" s="247"/>
      <c r="B12" s="247"/>
      <c r="C12" s="247"/>
      <c r="D12" s="247"/>
      <c r="E12" s="247"/>
      <c r="F12" s="247"/>
      <c r="G12" s="247"/>
      <c r="H12" s="247"/>
      <c r="I12" s="247"/>
      <c r="J12" s="247"/>
      <c r="K12" s="247"/>
      <c r="L12" s="247"/>
      <c r="M12" s="247"/>
      <c r="N12" s="247"/>
      <c r="O12" s="247"/>
      <c r="P12" s="247"/>
      <c r="Q12" s="247"/>
      <c r="R12" s="247"/>
      <c r="S12" s="247"/>
    </row>
    <row r="13" spans="1:19" ht="15.75" customHeight="1">
      <c r="A13" s="247"/>
      <c r="B13" s="247"/>
      <c r="C13" s="247"/>
      <c r="D13" s="247"/>
      <c r="E13" s="884" t="s">
        <v>169</v>
      </c>
      <c r="F13" s="884"/>
      <c r="G13" s="884"/>
      <c r="H13" s="884"/>
      <c r="I13" s="884"/>
      <c r="J13" s="884"/>
      <c r="K13" s="884"/>
      <c r="L13" s="247"/>
      <c r="M13" s="247"/>
      <c r="N13" s="247"/>
      <c r="O13" s="247"/>
      <c r="P13" s="247"/>
      <c r="Q13" s="247"/>
      <c r="R13" s="247"/>
      <c r="S13" s="247"/>
    </row>
    <row r="14" spans="1:19" ht="11.25" customHeight="1">
      <c r="A14" s="247"/>
      <c r="B14" s="247"/>
      <c r="C14" s="247"/>
      <c r="D14" s="247"/>
      <c r="E14" s="247"/>
      <c r="F14" s="247"/>
      <c r="G14" s="247"/>
      <c r="H14" s="247"/>
      <c r="I14" s="247"/>
      <c r="J14" s="247"/>
      <c r="K14" s="247"/>
      <c r="L14" s="247"/>
      <c r="M14" s="247"/>
      <c r="N14" s="247"/>
      <c r="O14" s="247"/>
      <c r="P14" s="247"/>
      <c r="Q14" s="247"/>
      <c r="R14" s="247"/>
      <c r="S14" s="247"/>
    </row>
    <row r="15" spans="1:19" ht="19">
      <c r="A15" s="248"/>
      <c r="B15" s="849" t="s">
        <v>170</v>
      </c>
      <c r="C15" s="850"/>
      <c r="D15" s="875" t="str">
        <f>IF(ＤＡＴＡ!AB9="","",ＤＡＴＡ!AB9)</f>
        <v/>
      </c>
      <c r="E15" s="876"/>
      <c r="F15" s="876"/>
      <c r="G15" s="850"/>
      <c r="H15" s="249" t="s">
        <v>171</v>
      </c>
      <c r="I15" s="855"/>
      <c r="J15" s="856"/>
      <c r="K15" s="250"/>
      <c r="L15" s="250"/>
      <c r="M15" s="857"/>
      <c r="N15" s="858"/>
      <c r="O15" s="858"/>
      <c r="P15" s="858"/>
      <c r="Q15" s="858"/>
      <c r="R15" s="859"/>
      <c r="S15" s="248"/>
    </row>
    <row r="16" spans="1:19" ht="24.75" customHeight="1">
      <c r="A16" s="251"/>
      <c r="B16" s="851" t="s">
        <v>172</v>
      </c>
      <c r="C16" s="877" t="s">
        <v>173</v>
      </c>
      <c r="D16" s="830"/>
      <c r="E16" s="830"/>
      <c r="F16" s="830"/>
      <c r="G16" s="830"/>
      <c r="H16" s="830"/>
      <c r="I16" s="830"/>
      <c r="J16" s="878"/>
      <c r="K16" s="866" t="s">
        <v>174</v>
      </c>
      <c r="L16" s="867"/>
      <c r="M16" s="867"/>
      <c r="N16" s="867"/>
      <c r="O16" s="867"/>
      <c r="P16" s="867"/>
      <c r="Q16" s="867"/>
      <c r="R16" s="868"/>
      <c r="S16" s="251"/>
    </row>
    <row r="17" spans="2:18" ht="20.25" customHeight="1">
      <c r="B17" s="852"/>
      <c r="C17" s="854" t="s">
        <v>175</v>
      </c>
      <c r="D17" s="879" t="s">
        <v>176</v>
      </c>
      <c r="E17" s="880"/>
      <c r="F17" s="880"/>
      <c r="G17" s="880"/>
      <c r="H17" s="880"/>
      <c r="I17" s="881"/>
      <c r="J17" s="854" t="s">
        <v>57</v>
      </c>
      <c r="K17" s="854" t="s">
        <v>175</v>
      </c>
      <c r="L17" s="860" t="s">
        <v>176</v>
      </c>
      <c r="M17" s="861"/>
      <c r="N17" s="861"/>
      <c r="O17" s="861"/>
      <c r="P17" s="861"/>
      <c r="Q17" s="862"/>
      <c r="R17" s="869" t="s">
        <v>57</v>
      </c>
    </row>
    <row r="18" spans="2:18" ht="18.75" customHeight="1">
      <c r="B18" s="852"/>
      <c r="C18" s="842"/>
      <c r="D18" s="882" t="s">
        <v>177</v>
      </c>
      <c r="E18" s="836"/>
      <c r="F18" s="836"/>
      <c r="G18" s="836"/>
      <c r="H18" s="836"/>
      <c r="I18" s="883"/>
      <c r="J18" s="842"/>
      <c r="K18" s="842"/>
      <c r="L18" s="863" t="s">
        <v>177</v>
      </c>
      <c r="M18" s="864"/>
      <c r="N18" s="864"/>
      <c r="O18" s="864"/>
      <c r="P18" s="864"/>
      <c r="Q18" s="865"/>
      <c r="R18" s="833"/>
    </row>
    <row r="19" spans="2:18" ht="27.75" customHeight="1">
      <c r="B19" s="853"/>
      <c r="C19" s="843"/>
      <c r="D19" s="870" t="s">
        <v>178</v>
      </c>
      <c r="E19" s="871"/>
      <c r="F19" s="871"/>
      <c r="G19" s="871"/>
      <c r="H19" s="871"/>
      <c r="I19" s="872"/>
      <c r="J19" s="843"/>
      <c r="K19" s="843"/>
      <c r="L19" s="873" t="s">
        <v>178</v>
      </c>
      <c r="M19" s="858"/>
      <c r="N19" s="858"/>
      <c r="O19" s="858"/>
      <c r="P19" s="858"/>
      <c r="Q19" s="874"/>
      <c r="R19" s="834"/>
    </row>
    <row r="20" spans="2:18" ht="22.5" customHeight="1">
      <c r="B20" s="889"/>
      <c r="C20" s="890"/>
      <c r="D20" s="838"/>
      <c r="E20" s="839"/>
      <c r="F20" s="839"/>
      <c r="G20" s="839"/>
      <c r="H20" s="839"/>
      <c r="I20" s="840"/>
      <c r="J20" s="841"/>
      <c r="K20" s="841"/>
      <c r="L20" s="838"/>
      <c r="M20" s="839"/>
      <c r="N20" s="839"/>
      <c r="O20" s="839"/>
      <c r="P20" s="839"/>
      <c r="Q20" s="840"/>
      <c r="R20" s="832"/>
    </row>
    <row r="21" spans="2:18" ht="18.75" customHeight="1">
      <c r="B21" s="852"/>
      <c r="C21" s="842"/>
      <c r="D21" s="835"/>
      <c r="E21" s="836"/>
      <c r="F21" s="836"/>
      <c r="G21" s="836"/>
      <c r="H21" s="836"/>
      <c r="I21" s="837"/>
      <c r="J21" s="842"/>
      <c r="K21" s="842"/>
      <c r="L21" s="835"/>
      <c r="M21" s="836"/>
      <c r="N21" s="836"/>
      <c r="O21" s="836"/>
      <c r="P21" s="836"/>
      <c r="Q21" s="837"/>
      <c r="R21" s="833"/>
    </row>
    <row r="22" spans="2:18" ht="30" customHeight="1">
      <c r="B22" s="853"/>
      <c r="C22" s="843"/>
      <c r="D22" s="873"/>
      <c r="E22" s="858"/>
      <c r="F22" s="858"/>
      <c r="G22" s="858"/>
      <c r="H22" s="858"/>
      <c r="I22" s="874"/>
      <c r="J22" s="843"/>
      <c r="K22" s="843"/>
      <c r="L22" s="873"/>
      <c r="M22" s="858"/>
      <c r="N22" s="858"/>
      <c r="O22" s="858"/>
      <c r="P22" s="858"/>
      <c r="Q22" s="874"/>
      <c r="R22" s="834"/>
    </row>
    <row r="23" spans="2:18" ht="22.5" customHeight="1">
      <c r="B23" s="889"/>
      <c r="C23" s="890"/>
      <c r="D23" s="838"/>
      <c r="E23" s="839"/>
      <c r="F23" s="839"/>
      <c r="G23" s="839"/>
      <c r="H23" s="839"/>
      <c r="I23" s="840"/>
      <c r="J23" s="841"/>
      <c r="K23" s="841"/>
      <c r="L23" s="838"/>
      <c r="M23" s="839"/>
      <c r="N23" s="839"/>
      <c r="O23" s="839"/>
      <c r="P23" s="839"/>
      <c r="Q23" s="840"/>
      <c r="R23" s="832"/>
    </row>
    <row r="24" spans="2:18" ht="18.75" customHeight="1">
      <c r="B24" s="852"/>
      <c r="C24" s="842"/>
      <c r="D24" s="835"/>
      <c r="E24" s="836"/>
      <c r="F24" s="836"/>
      <c r="G24" s="836"/>
      <c r="H24" s="836"/>
      <c r="I24" s="837"/>
      <c r="J24" s="842"/>
      <c r="K24" s="842"/>
      <c r="L24" s="835"/>
      <c r="M24" s="836"/>
      <c r="N24" s="836"/>
      <c r="O24" s="836"/>
      <c r="P24" s="836"/>
      <c r="Q24" s="837"/>
      <c r="R24" s="833"/>
    </row>
    <row r="25" spans="2:18" ht="30" customHeight="1">
      <c r="B25" s="853"/>
      <c r="C25" s="843"/>
      <c r="D25" s="873"/>
      <c r="E25" s="858"/>
      <c r="F25" s="858"/>
      <c r="G25" s="858"/>
      <c r="H25" s="858"/>
      <c r="I25" s="874"/>
      <c r="J25" s="843"/>
      <c r="K25" s="843"/>
      <c r="L25" s="873"/>
      <c r="M25" s="858"/>
      <c r="N25" s="858"/>
      <c r="O25" s="858"/>
      <c r="P25" s="858"/>
      <c r="Q25" s="874"/>
      <c r="R25" s="834"/>
    </row>
    <row r="26" spans="2:18" ht="10.5" customHeight="1">
      <c r="B26" s="829"/>
      <c r="C26" s="830"/>
      <c r="D26" s="830"/>
      <c r="E26" s="830"/>
      <c r="F26" s="830"/>
      <c r="G26" s="830"/>
      <c r="H26" s="830"/>
      <c r="I26" s="830"/>
      <c r="J26" s="830"/>
      <c r="K26" s="830"/>
      <c r="L26" s="830"/>
      <c r="M26" s="830"/>
      <c r="N26" s="830"/>
      <c r="O26" s="830"/>
      <c r="P26" s="830"/>
      <c r="Q26" s="830"/>
      <c r="R26" s="831"/>
    </row>
    <row r="27" spans="2:18" ht="10.5" customHeight="1">
      <c r="B27" s="247"/>
      <c r="C27" s="247"/>
      <c r="D27" s="247"/>
      <c r="E27" s="247"/>
      <c r="F27" s="247"/>
      <c r="G27" s="247"/>
      <c r="H27" s="247"/>
      <c r="I27" s="247"/>
      <c r="J27" s="247"/>
      <c r="K27" s="247"/>
      <c r="L27" s="247"/>
      <c r="M27" s="247"/>
      <c r="N27" s="247"/>
      <c r="O27" s="247"/>
      <c r="P27" s="247"/>
      <c r="Q27" s="247"/>
      <c r="R27" s="247"/>
    </row>
    <row r="28" spans="2:18" ht="16.5">
      <c r="B28" s="891" t="str">
        <f>"令和"&amp;DBCS(ＤＡＴＡ!Z2)&amp;"年"</f>
        <v>令和８年</v>
      </c>
      <c r="C28" s="891"/>
      <c r="D28" s="251"/>
      <c r="E28" s="251" t="s">
        <v>41</v>
      </c>
      <c r="F28" s="251"/>
      <c r="G28" s="247" t="s">
        <v>43</v>
      </c>
      <c r="H28" s="247"/>
      <c r="I28" s="247"/>
      <c r="J28" s="247"/>
      <c r="K28" s="247"/>
      <c r="L28" s="247"/>
      <c r="M28" s="247"/>
      <c r="N28" s="247"/>
      <c r="O28" s="247"/>
      <c r="P28" s="247"/>
      <c r="Q28" s="247"/>
      <c r="R28" s="247"/>
    </row>
    <row r="29" spans="2:18" ht="12.75" customHeight="1">
      <c r="B29" s="247"/>
      <c r="C29" s="247"/>
      <c r="D29" s="247"/>
      <c r="E29" s="247"/>
      <c r="F29" s="247"/>
      <c r="G29" s="247"/>
      <c r="H29" s="247"/>
      <c r="I29" s="247"/>
      <c r="J29" s="247"/>
      <c r="K29" s="247"/>
      <c r="L29" s="247"/>
      <c r="M29" s="247"/>
      <c r="N29" s="247"/>
      <c r="O29" s="247"/>
      <c r="P29" s="247"/>
      <c r="Q29" s="247"/>
      <c r="R29" s="247"/>
    </row>
    <row r="30" spans="2:18" ht="22.5" customHeight="1">
      <c r="B30" s="247"/>
      <c r="C30" s="885" t="str">
        <f>IF(A2="","",A2)</f>
        <v>第73回　東海高等学校総合体育大会</v>
      </c>
      <c r="D30" s="800"/>
      <c r="E30" s="800"/>
      <c r="F30" s="800"/>
      <c r="G30" s="800"/>
      <c r="H30" s="801"/>
      <c r="I30" s="247" t="s">
        <v>179</v>
      </c>
      <c r="J30" s="247"/>
      <c r="K30" s="247"/>
      <c r="L30" s="247"/>
      <c r="M30" s="247"/>
      <c r="N30" s="247"/>
      <c r="O30" s="247"/>
      <c r="P30" s="247"/>
      <c r="Q30" s="247"/>
      <c r="R30" s="247"/>
    </row>
    <row r="31" spans="2:18" ht="12.75" customHeight="1">
      <c r="B31" s="247"/>
      <c r="C31" s="247"/>
      <c r="D31" s="247"/>
      <c r="E31" s="247"/>
      <c r="F31" s="247"/>
      <c r="G31" s="247"/>
      <c r="H31" s="247"/>
      <c r="I31" s="247"/>
      <c r="J31" s="247"/>
      <c r="K31" s="247"/>
      <c r="L31" s="247"/>
      <c r="M31" s="247"/>
      <c r="N31" s="247"/>
      <c r="O31" s="247"/>
      <c r="P31" s="247"/>
      <c r="Q31" s="247"/>
      <c r="R31" s="247"/>
    </row>
    <row r="32" spans="2:18" ht="22.5" customHeight="1">
      <c r="B32" s="247"/>
      <c r="C32" s="247"/>
      <c r="D32" s="247"/>
      <c r="E32" s="247"/>
      <c r="F32" s="247"/>
      <c r="G32" s="247"/>
      <c r="H32" s="252"/>
      <c r="I32" s="886" t="s">
        <v>180</v>
      </c>
      <c r="J32" s="800"/>
      <c r="K32" s="800"/>
      <c r="L32" s="800"/>
      <c r="M32" s="801"/>
      <c r="N32" s="887"/>
      <c r="O32" s="888"/>
      <c r="P32" s="247" t="s">
        <v>181</v>
      </c>
      <c r="Q32" s="247"/>
      <c r="R32" s="247"/>
    </row>
    <row r="107" spans="2:3" ht="12.75" customHeight="1">
      <c r="B107" s="27" t="s">
        <v>182</v>
      </c>
      <c r="C107" s="27" t="s">
        <v>183</v>
      </c>
    </row>
    <row r="108" spans="2:3" ht="12.75" customHeight="1">
      <c r="B108" s="27" t="s">
        <v>184</v>
      </c>
      <c r="C108" s="27" t="s">
        <v>185</v>
      </c>
    </row>
    <row r="109" spans="2:3" ht="12.75" customHeight="1">
      <c r="B109" s="27" t="s">
        <v>186</v>
      </c>
      <c r="C109" s="27"/>
    </row>
    <row r="110" spans="2:3" ht="12.75" customHeight="1">
      <c r="B110" s="27" t="s">
        <v>187</v>
      </c>
      <c r="C110" s="27"/>
    </row>
    <row r="111" spans="2:3" ht="12.75" customHeight="1">
      <c r="B111" s="27" t="s">
        <v>188</v>
      </c>
      <c r="C111" s="27"/>
    </row>
    <row r="112" spans="2:3" ht="12.75" customHeight="1">
      <c r="B112" s="27" t="s">
        <v>189</v>
      </c>
      <c r="C112" s="27"/>
    </row>
    <row r="113" spans="2:3" ht="12.75" customHeight="1">
      <c r="B113" s="27" t="s">
        <v>190</v>
      </c>
      <c r="C113" s="27"/>
    </row>
    <row r="114" spans="2:3" ht="12.75" customHeight="1">
      <c r="B114" s="27" t="s">
        <v>191</v>
      </c>
      <c r="C114" s="27"/>
    </row>
    <row r="115" spans="2:3" ht="12.75" customHeight="1">
      <c r="B115" s="27" t="s">
        <v>192</v>
      </c>
      <c r="C115" s="27"/>
    </row>
    <row r="116" spans="2:3" ht="12.75" customHeight="1">
      <c r="B116" s="27" t="s">
        <v>193</v>
      </c>
      <c r="C116" s="27"/>
    </row>
    <row r="117" spans="2:3" ht="12.75" customHeight="1">
      <c r="B117" s="27" t="s">
        <v>194</v>
      </c>
      <c r="C117" s="27"/>
    </row>
    <row r="118" spans="2:3" ht="12.75" customHeight="1">
      <c r="B118" s="27" t="s">
        <v>195</v>
      </c>
      <c r="C118" s="27"/>
    </row>
    <row r="119" spans="2:3" ht="12.75" customHeight="1">
      <c r="B119" s="27" t="s">
        <v>196</v>
      </c>
      <c r="C119" s="27"/>
    </row>
    <row r="120" spans="2:3" ht="12.75" customHeight="1">
      <c r="B120" s="27" t="s">
        <v>197</v>
      </c>
      <c r="C120" s="27"/>
    </row>
    <row r="121" spans="2:3" ht="12.75" customHeight="1">
      <c r="B121" s="27" t="s">
        <v>198</v>
      </c>
      <c r="C121" s="27"/>
    </row>
    <row r="122" spans="2:3" ht="12.75" customHeight="1">
      <c r="B122" s="27" t="s">
        <v>199</v>
      </c>
      <c r="C122" s="27"/>
    </row>
    <row r="123" spans="2:3" ht="12.75" customHeight="1">
      <c r="B123" s="27" t="s">
        <v>200</v>
      </c>
      <c r="C123" s="27"/>
    </row>
    <row r="124" spans="2:3" ht="12.75" customHeight="1">
      <c r="B124" s="27" t="s">
        <v>201</v>
      </c>
      <c r="C124" s="27"/>
    </row>
    <row r="125" spans="2:3" ht="12.75" customHeight="1">
      <c r="B125" s="27" t="s">
        <v>202</v>
      </c>
      <c r="C125" s="27"/>
    </row>
    <row r="126" spans="2:3" ht="12.75" customHeight="1">
      <c r="B126" s="27" t="s">
        <v>203</v>
      </c>
      <c r="C126" s="27"/>
    </row>
    <row r="127" spans="2:3" ht="12.75" customHeight="1">
      <c r="B127" s="27" t="s">
        <v>65</v>
      </c>
      <c r="C127" s="27"/>
    </row>
    <row r="128" spans="2:3" ht="12.75" customHeight="1">
      <c r="B128" s="27" t="s">
        <v>64</v>
      </c>
      <c r="C128" s="27"/>
    </row>
    <row r="129" spans="2:3" ht="12.75" customHeight="1">
      <c r="B129" s="27" t="s">
        <v>60</v>
      </c>
      <c r="C129" s="27"/>
    </row>
    <row r="130" spans="2:3" ht="12.75" customHeight="1">
      <c r="B130" s="27" t="s">
        <v>67</v>
      </c>
      <c r="C130" s="27"/>
    </row>
    <row r="131" spans="2:3" ht="12.75" customHeight="1">
      <c r="B131" s="27" t="s">
        <v>204</v>
      </c>
      <c r="C131" s="27"/>
    </row>
    <row r="132" spans="2:3" ht="12.75" customHeight="1">
      <c r="B132" s="27" t="s">
        <v>205</v>
      </c>
      <c r="C132" s="27"/>
    </row>
    <row r="133" spans="2:3" ht="12.75" customHeight="1">
      <c r="B133" s="27" t="s">
        <v>206</v>
      </c>
      <c r="C133" s="27"/>
    </row>
    <row r="134" spans="2:3" ht="12.75" customHeight="1">
      <c r="B134" s="27" t="s">
        <v>207</v>
      </c>
      <c r="C134" s="27"/>
    </row>
    <row r="135" spans="2:3" ht="12.75" customHeight="1">
      <c r="B135" s="27" t="s">
        <v>208</v>
      </c>
      <c r="C135" s="27"/>
    </row>
    <row r="136" spans="2:3" ht="12.75" customHeight="1">
      <c r="B136" s="27" t="s">
        <v>209</v>
      </c>
      <c r="C136" s="27"/>
    </row>
    <row r="137" spans="2:3" ht="12.75" customHeight="1">
      <c r="B137" s="27" t="s">
        <v>210</v>
      </c>
      <c r="C137" s="27"/>
    </row>
    <row r="138" spans="2:3" ht="12.75" customHeight="1">
      <c r="B138" s="27" t="s">
        <v>211</v>
      </c>
      <c r="C138" s="27"/>
    </row>
    <row r="139" spans="2:3" ht="12.75" customHeight="1">
      <c r="B139" s="27" t="s">
        <v>212</v>
      </c>
      <c r="C139" s="27"/>
    </row>
    <row r="140" spans="2:3" ht="12.75" customHeight="1">
      <c r="B140" s="27" t="s">
        <v>213</v>
      </c>
      <c r="C140" s="27"/>
    </row>
    <row r="141" spans="2:3" ht="12.75" customHeight="1">
      <c r="B141" s="27" t="s">
        <v>214</v>
      </c>
      <c r="C141" s="27"/>
    </row>
    <row r="142" spans="2:3" ht="12.75" customHeight="1">
      <c r="B142" s="27" t="s">
        <v>215</v>
      </c>
      <c r="C142" s="27"/>
    </row>
    <row r="143" spans="2:3" ht="12.75" customHeight="1">
      <c r="B143" s="27" t="s">
        <v>216</v>
      </c>
      <c r="C143" s="27"/>
    </row>
    <row r="144" spans="2:3" ht="12.75" customHeight="1">
      <c r="B144" s="27" t="s">
        <v>217</v>
      </c>
      <c r="C144" s="27"/>
    </row>
    <row r="145" spans="2:3" ht="12.75" customHeight="1">
      <c r="B145" s="27" t="s">
        <v>218</v>
      </c>
      <c r="C145" s="27"/>
    </row>
    <row r="146" spans="2:3" ht="12.75" customHeight="1">
      <c r="B146" s="27" t="s">
        <v>219</v>
      </c>
      <c r="C146" s="27"/>
    </row>
    <row r="147" spans="2:3" ht="12.75" customHeight="1">
      <c r="B147" s="27" t="s">
        <v>201</v>
      </c>
      <c r="C147" s="27"/>
    </row>
    <row r="148" spans="2:3" ht="12.75" customHeight="1">
      <c r="B148" s="27" t="s">
        <v>220</v>
      </c>
      <c r="C148" s="27"/>
    </row>
    <row r="149" spans="2:3" ht="12.75" customHeight="1">
      <c r="B149" s="27" t="s">
        <v>221</v>
      </c>
      <c r="C149" s="27"/>
    </row>
    <row r="150" spans="2:3" ht="12.75" customHeight="1">
      <c r="B150" s="27" t="s">
        <v>222</v>
      </c>
      <c r="C150" s="27"/>
    </row>
    <row r="151" spans="2:3" ht="12.75" customHeight="1">
      <c r="B151" s="27" t="s">
        <v>223</v>
      </c>
      <c r="C151" s="27"/>
    </row>
    <row r="152" spans="2:3" ht="12.75" customHeight="1">
      <c r="B152" s="27" t="s">
        <v>224</v>
      </c>
      <c r="C152" s="27"/>
    </row>
    <row r="153" spans="2:3" ht="12.75" customHeight="1">
      <c r="B153" s="27" t="s">
        <v>225</v>
      </c>
      <c r="C153" s="27"/>
    </row>
  </sheetData>
  <mergeCells count="56">
    <mergeCell ref="C30:H30"/>
    <mergeCell ref="I32:M32"/>
    <mergeCell ref="N32:O32"/>
    <mergeCell ref="B20:B22"/>
    <mergeCell ref="C20:C22"/>
    <mergeCell ref="B23:B25"/>
    <mergeCell ref="C23:C25"/>
    <mergeCell ref="D21:I21"/>
    <mergeCell ref="D25:I25"/>
    <mergeCell ref="L25:Q25"/>
    <mergeCell ref="D22:I22"/>
    <mergeCell ref="L22:Q22"/>
    <mergeCell ref="D23:I23"/>
    <mergeCell ref="J23:J25"/>
    <mergeCell ref="B28:C28"/>
    <mergeCell ref="K23:K25"/>
    <mergeCell ref="D10:G10"/>
    <mergeCell ref="D11:G11"/>
    <mergeCell ref="D15:G15"/>
    <mergeCell ref="C16:J16"/>
    <mergeCell ref="D17:I17"/>
    <mergeCell ref="J17:J19"/>
    <mergeCell ref="D18:I18"/>
    <mergeCell ref="E13:K13"/>
    <mergeCell ref="D9:G9"/>
    <mergeCell ref="H9:O9"/>
    <mergeCell ref="B15:C15"/>
    <mergeCell ref="B16:B19"/>
    <mergeCell ref="C17:C19"/>
    <mergeCell ref="H10:O10"/>
    <mergeCell ref="H11:O11"/>
    <mergeCell ref="I15:J15"/>
    <mergeCell ref="M15:R15"/>
    <mergeCell ref="L17:Q17"/>
    <mergeCell ref="L18:Q18"/>
    <mergeCell ref="K16:R16"/>
    <mergeCell ref="K17:K19"/>
    <mergeCell ref="R17:R19"/>
    <mergeCell ref="D19:I19"/>
    <mergeCell ref="L19:Q19"/>
    <mergeCell ref="A2:S2"/>
    <mergeCell ref="A3:S3"/>
    <mergeCell ref="A5:S6"/>
    <mergeCell ref="D8:G8"/>
    <mergeCell ref="H8:O8"/>
    <mergeCell ref="B26:R26"/>
    <mergeCell ref="R20:R22"/>
    <mergeCell ref="R23:R25"/>
    <mergeCell ref="D24:I24"/>
    <mergeCell ref="L20:Q20"/>
    <mergeCell ref="L21:Q21"/>
    <mergeCell ref="L23:Q23"/>
    <mergeCell ref="L24:Q24"/>
    <mergeCell ref="D20:I20"/>
    <mergeCell ref="J20:J22"/>
    <mergeCell ref="K20:K22"/>
  </mergeCells>
  <phoneticPr fontId="37"/>
  <printOptions horizontalCentered="1" verticalCentered="1"/>
  <pageMargins left="0.62992125984251968" right="0.62992125984251968" top="0.74803149606299213" bottom="0.74803149606299213" header="0" footer="0"/>
  <pageSetup paperSize="9" scale="77"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5BF4E-E275-46B4-8A6F-863089469FA4}">
  <sheetPr codeName="Sheet14"/>
  <dimension ref="A1:M38"/>
  <sheetViews>
    <sheetView workbookViewId="0">
      <selection activeCell="B15" sqref="B15"/>
    </sheetView>
  </sheetViews>
  <sheetFormatPr defaultColWidth="9.1796875" defaultRowHeight="14.5"/>
  <cols>
    <col min="1" max="1" width="16.1796875" style="203" bestFit="1" customWidth="1"/>
    <col min="2" max="2" width="14.81640625" style="203" bestFit="1" customWidth="1"/>
    <col min="3" max="8" width="9.1796875" style="203"/>
    <col min="9" max="9" width="16.1796875" style="203" customWidth="1"/>
    <col min="10" max="16384" width="9.1796875" style="203"/>
  </cols>
  <sheetData>
    <row r="1" spans="1:13" ht="21">
      <c r="A1" s="894" t="s">
        <v>336</v>
      </c>
      <c r="B1" s="894"/>
      <c r="C1" s="894"/>
      <c r="D1" s="894"/>
      <c r="E1" s="894"/>
      <c r="I1" s="290" t="s">
        <v>349</v>
      </c>
    </row>
    <row r="2" spans="1:13" ht="21">
      <c r="A2" s="290"/>
      <c r="I2" s="290"/>
    </row>
    <row r="3" spans="1:13" ht="23.5">
      <c r="A3" s="291" t="s">
        <v>348</v>
      </c>
      <c r="H3" s="302"/>
      <c r="I3" s="291" t="s">
        <v>348</v>
      </c>
    </row>
    <row r="4" spans="1:13">
      <c r="A4" s="300" t="s">
        <v>337</v>
      </c>
      <c r="B4" s="293" t="str">
        <f>IF(ＤＡＴＡ!AB11="体操競技",ＤＡＴＡ!D7,"")</f>
        <v/>
      </c>
      <c r="C4" s="294" t="str">
        <f>IF(ＤＡＴＡ!AB11="体操競技",ＤＡＴＡ!D5,"")</f>
        <v/>
      </c>
      <c r="I4" s="303" t="s">
        <v>337</v>
      </c>
      <c r="J4" s="293" t="str">
        <f>IF(ＤＡＴＡ!AB11="新体操",ＤＡＴＡ!D7,"")</f>
        <v/>
      </c>
      <c r="K4" s="424" t="str">
        <f>IF(ＤＡＴＡ!AB11="新体操",ＤＡＴＡ!D5,"")</f>
        <v/>
      </c>
      <c r="L4" s="425" t="str">
        <f>IF(ＤＡＴＡ!AB11="新体操",ＤＡＴＡ!D4,"")</f>
        <v/>
      </c>
    </row>
    <row r="5" spans="1:13">
      <c r="A5" s="300" t="s">
        <v>338</v>
      </c>
      <c r="B5" s="295" t="str">
        <f>IF(ＤＡＴＡ!AB11="体操競技",ＤＡＴＡ!D18,"")</f>
        <v/>
      </c>
      <c r="C5" s="296"/>
      <c r="I5" s="303" t="s">
        <v>338</v>
      </c>
      <c r="J5" s="295" t="str">
        <f>IF(ＤＡＴＡ!AB11="新体操",ＤＡＴＡ!D18,"")</f>
        <v/>
      </c>
      <c r="K5" s="296"/>
    </row>
    <row r="6" spans="1:13">
      <c r="A6" s="301" t="s">
        <v>339</v>
      </c>
      <c r="B6" s="893" t="s">
        <v>340</v>
      </c>
      <c r="C6" s="893"/>
      <c r="D6" s="300" t="s">
        <v>341</v>
      </c>
      <c r="E6" s="300" t="s">
        <v>342</v>
      </c>
      <c r="I6" s="304" t="s">
        <v>350</v>
      </c>
      <c r="J6" s="892" t="s">
        <v>340</v>
      </c>
      <c r="K6" s="892"/>
      <c r="L6" s="303" t="s">
        <v>341</v>
      </c>
      <c r="M6" s="303" t="s">
        <v>342</v>
      </c>
    </row>
    <row r="7" spans="1:13">
      <c r="A7" s="292" t="str">
        <f>IF(ＤＡＴＡ!AB11="体操競技",ＤＡＴＡ!K4,"")</f>
        <v/>
      </c>
      <c r="B7" s="297" t="str">
        <f>IF(ＤＡＴＡ!AB11="体操競技",ＤＡＴＡ!L5,"")</f>
        <v/>
      </c>
      <c r="C7" s="298" t="str">
        <f>IF(ＤＡＴＡ!AB11="体操競技",ＤＡＴＡ!L4,"")</f>
        <v/>
      </c>
      <c r="D7" s="292" t="str">
        <f>IF(ＤＡＴＡ!AB11="体操競技",ＤＡＴＡ!M4,"")</f>
        <v/>
      </c>
      <c r="E7" s="292"/>
      <c r="I7" s="292"/>
      <c r="J7" s="297" t="str">
        <f>IF(ＤＡＴＡ!AB11="新体操",ＤＡＴＡ!L5,"")</f>
        <v/>
      </c>
      <c r="K7" s="298" t="str">
        <f>IF(ＤＡＴＡ!AB11="新体操",ＤＡＴＡ!L4,"")</f>
        <v/>
      </c>
      <c r="L7" s="292" t="str">
        <f>IF(ＤＡＴＡ!AB11="新体操",ＤＡＴＡ!M4,"")</f>
        <v/>
      </c>
      <c r="M7" s="292"/>
    </row>
    <row r="8" spans="1:13">
      <c r="A8" s="292" t="str">
        <f>IF(ＤＡＴＡ!AB11="体操競技",ＤＡＴＡ!K6,"")</f>
        <v/>
      </c>
      <c r="B8" s="297" t="str">
        <f>IF(ＤＡＴＡ!AB11="体操競技",ＤＡＴＡ!L7,"")</f>
        <v/>
      </c>
      <c r="C8" s="298" t="str">
        <f>IF(ＤＡＴＡ!AB11="体操競技",ＤＡＴＡ!L6,"")</f>
        <v/>
      </c>
      <c r="D8" s="292" t="str">
        <f>IF(ＤＡＴＡ!AB11="体操競技",ＤＡＴＡ!M6,"")</f>
        <v/>
      </c>
      <c r="E8" s="292"/>
      <c r="I8" s="292"/>
      <c r="J8" s="297" t="str">
        <f>IF(ＤＡＴＡ!AB11="新体操",ＤＡＴＡ!L7,"")</f>
        <v/>
      </c>
      <c r="K8" s="298" t="str">
        <f>IF(ＤＡＴＡ!AB11="新体操",ＤＡＴＡ!L6,"")</f>
        <v/>
      </c>
      <c r="L8" s="292" t="str">
        <f>IF(ＤＡＴＡ!AB11="新体操",ＤＡＴＡ!M6,"")</f>
        <v/>
      </c>
      <c r="M8" s="292"/>
    </row>
    <row r="9" spans="1:13">
      <c r="A9" s="292" t="str">
        <f>IF(ＤＡＴＡ!AB11="体操競技",ＤＡＴＡ!K8,"")</f>
        <v/>
      </c>
      <c r="B9" s="297" t="str">
        <f>IF(ＤＡＴＡ!AB11="体操競技",ＤＡＴＡ!L9,"")</f>
        <v/>
      </c>
      <c r="C9" s="298" t="str">
        <f>IF(ＤＡＴＡ!AB11="体操競技",ＤＡＴＡ!L8,"")</f>
        <v/>
      </c>
      <c r="D9" s="292" t="str">
        <f>IF(ＤＡＴＡ!AB11="体操競技",ＤＡＴＡ!M8,"")</f>
        <v/>
      </c>
      <c r="E9" s="292"/>
      <c r="I9" s="292"/>
      <c r="J9" s="297" t="str">
        <f>IF(ＤＡＴＡ!AB11="新体操",ＤＡＴＡ!L9,"")</f>
        <v/>
      </c>
      <c r="K9" s="298" t="str">
        <f>IF(ＤＡＴＡ!AB11="新体操",ＤＡＴＡ!L8,"")</f>
        <v/>
      </c>
      <c r="L9" s="292" t="str">
        <f>IF(ＤＡＴＡ!AB11="新体操",ＤＡＴＡ!M8,"")</f>
        <v/>
      </c>
      <c r="M9" s="292"/>
    </row>
    <row r="10" spans="1:13">
      <c r="A10" s="292" t="str">
        <f>IF(ＤＡＴＡ!AB11="体操競技",ＤＡＴＡ!K10,"")</f>
        <v/>
      </c>
      <c r="B10" s="297" t="str">
        <f>IF(ＤＡＴＡ!AB11="体操競技",ＤＡＴＡ!L11,"")</f>
        <v/>
      </c>
      <c r="C10" s="298" t="str">
        <f>IF(ＤＡＴＡ!AB11="体操競技",ＤＡＴＡ!L10,"")</f>
        <v/>
      </c>
      <c r="D10" s="292" t="str">
        <f>IF(ＤＡＴＡ!AB11="体操競技",ＤＡＴＡ!M10,"")</f>
        <v/>
      </c>
      <c r="E10" s="292"/>
      <c r="I10" s="292"/>
      <c r="J10" s="297" t="str">
        <f>IF(ＤＡＴＡ!AB11="新体操",ＤＡＴＡ!L11,"")</f>
        <v/>
      </c>
      <c r="K10" s="298" t="str">
        <f>IF(ＤＡＴＡ!AB11="新体操",ＤＡＴＡ!L10,"")</f>
        <v/>
      </c>
      <c r="L10" s="292" t="str">
        <f>IF(ＤＡＴＡ!AB11="新体操",ＤＡＴＡ!M10,"")</f>
        <v/>
      </c>
      <c r="M10" s="292"/>
    </row>
    <row r="11" spans="1:13">
      <c r="A11" s="292" t="str">
        <f>IF(ＤＡＴＡ!AB11="体操競技",ＤＡＴＡ!K16,"")</f>
        <v/>
      </c>
      <c r="B11" s="297" t="str">
        <f>IF(ＤＡＴＡ!AB11="体操競技",ＤＡＴＡ!L17,"")</f>
        <v/>
      </c>
      <c r="C11" s="298" t="str">
        <f>IF(ＤＡＴＡ!AB11="体操競技",ＤＡＴＡ!L16,"")</f>
        <v/>
      </c>
      <c r="D11" s="292" t="str">
        <f>IF(ＤＡＴＡ!AB11="体操競技",ＤＡＴＡ!M16,"")</f>
        <v/>
      </c>
      <c r="E11" s="292" t="s">
        <v>343</v>
      </c>
      <c r="I11" s="292"/>
      <c r="J11" s="297" t="str">
        <f>IF(ＤＡＴＡ!AB11="新体操",ＤＡＴＡ!L13,"")</f>
        <v/>
      </c>
      <c r="K11" s="298" t="str">
        <f>IF(ＤＡＴＡ!AB11="新体操",ＤＡＴＡ!L12,"")</f>
        <v/>
      </c>
      <c r="L11" s="292" t="str">
        <f>IF(ＤＡＴＡ!AB11="新体操",ＤＡＴＡ!M12,"")</f>
        <v/>
      </c>
      <c r="M11" s="292"/>
    </row>
    <row r="12" spans="1:13">
      <c r="A12" s="292" t="str">
        <f>IF(ＤＡＴＡ!AB11="体操競技",ＤＡＴＡ!K18,"")</f>
        <v/>
      </c>
      <c r="B12" s="297" t="str">
        <f>IF(ＤＡＴＡ!AB11="体操競技",ＤＡＴＡ!L19,"")</f>
        <v/>
      </c>
      <c r="C12" s="298" t="str">
        <f>IF(ＤＡＴＡ!AB11="体操競技",ＤＡＴＡ!L18,"")</f>
        <v/>
      </c>
      <c r="D12" s="292" t="str">
        <f>IF(ＤＡＴＡ!AB11="体操競技",ＤＡＴＡ!M18,"")</f>
        <v/>
      </c>
      <c r="E12" s="292" t="s">
        <v>343</v>
      </c>
      <c r="I12" s="292"/>
      <c r="J12" s="297" t="str">
        <f>IF(ＤＡＴＡ!AB11="新体操",ＤＡＴＡ!L15,"")</f>
        <v/>
      </c>
      <c r="K12" s="298" t="str">
        <f>IF(ＤＡＴＡ!AB11="新体操",ＤＡＴＡ!L14,"")</f>
        <v/>
      </c>
      <c r="L12" s="292" t="str">
        <f>IF(ＤＡＴＡ!AB11="新体操",ＤＡＴＡ!M14,"")</f>
        <v/>
      </c>
      <c r="M12" s="292"/>
    </row>
    <row r="13" spans="1:13">
      <c r="I13" s="292"/>
      <c r="J13" s="297" t="str">
        <f>IF(ＤＡＴＡ!AB11="新体操",ＤＡＴＡ!L17,"")</f>
        <v/>
      </c>
      <c r="K13" s="298" t="str">
        <f>IF(ＤＡＴＡ!AB11="新体操",ＤＡＴＡ!L16,"")</f>
        <v/>
      </c>
      <c r="L13" s="292" t="str">
        <f>IF(ＤＡＴＡ!AB11="新体操",ＤＡＴＡ!M16,"")</f>
        <v/>
      </c>
      <c r="M13" s="292" t="s">
        <v>343</v>
      </c>
    </row>
    <row r="14" spans="1:13">
      <c r="A14" s="291" t="s">
        <v>344</v>
      </c>
      <c r="I14" s="292"/>
      <c r="J14" s="297" t="str">
        <f>IF(ＤＡＴＡ!AB11="新体操",ＤＡＴＡ!L19,"")</f>
        <v/>
      </c>
      <c r="K14" s="298" t="str">
        <f>IF(ＤＡＴＡ!AB11="新体操",ＤＡＴＡ!L18,"")</f>
        <v/>
      </c>
      <c r="L14" s="292" t="str">
        <f>IF(ＤＡＴＡ!AB11="新体操",ＤＡＴＡ!M18,"")</f>
        <v/>
      </c>
      <c r="M14" s="292" t="s">
        <v>343</v>
      </c>
    </row>
    <row r="15" spans="1:13">
      <c r="A15" s="300" t="s">
        <v>337</v>
      </c>
      <c r="B15" s="293" t="str">
        <f>IF(ＤＡＴＡ!AB11="体操競技",ＤＡＴＡ!D7,"")</f>
        <v/>
      </c>
      <c r="C15" s="299" t="str">
        <f>IF(ＤＡＴＡ!AB11="体操競技",ＤＡＴＡ!D5,"")</f>
        <v/>
      </c>
    </row>
    <row r="16" spans="1:13">
      <c r="A16" s="300" t="s">
        <v>338</v>
      </c>
      <c r="B16" s="295" t="str">
        <f>IF(ＤＡＴＡ!AB11="体操競技",ＤＡＴＡ!D21,"")</f>
        <v/>
      </c>
      <c r="C16" s="296"/>
      <c r="I16" s="291" t="s">
        <v>344</v>
      </c>
    </row>
    <row r="17" spans="1:13">
      <c r="A17" s="301" t="s">
        <v>339</v>
      </c>
      <c r="B17" s="893" t="s">
        <v>340</v>
      </c>
      <c r="C17" s="893"/>
      <c r="D17" s="300" t="s">
        <v>341</v>
      </c>
      <c r="E17" s="300" t="s">
        <v>342</v>
      </c>
      <c r="I17" s="303" t="s">
        <v>337</v>
      </c>
      <c r="J17" s="293" t="str">
        <f>IF(ＤＡＴＡ!AB11="新体操",ＤＡＴＡ!D7,"")</f>
        <v/>
      </c>
      <c r="K17" s="299" t="str">
        <f>IF(ＤＡＴＡ!AB11="新体操",ＤＡＴＡ!D5,"")</f>
        <v/>
      </c>
    </row>
    <row r="18" spans="1:13">
      <c r="A18" s="292" t="str">
        <f>IF(ＤＡＴＡ!AB11="体操競技",ＤＡＴＡ!K20,"")</f>
        <v/>
      </c>
      <c r="B18" s="297" t="str">
        <f>IF(ＤＡＴＡ!AB11="体操競技",ＤＡＴＡ!L21,"")</f>
        <v/>
      </c>
      <c r="C18" s="298" t="str">
        <f>IF(ＤＡＴＡ!AB11="体操競技",ＤＡＴＡ!L20,"")</f>
        <v/>
      </c>
      <c r="D18" s="292" t="str">
        <f>IF(ＤＡＴＡ!AB11="体操競技",ＤＡＴＡ!M20,"")</f>
        <v/>
      </c>
      <c r="E18" s="292"/>
      <c r="I18" s="303" t="s">
        <v>338</v>
      </c>
      <c r="J18" s="295" t="str">
        <f>IF(ＤＡＴＡ!AB11="新体操",ＤＡＴＡ!D21,"")</f>
        <v/>
      </c>
      <c r="K18" s="296"/>
    </row>
    <row r="19" spans="1:13">
      <c r="I19" s="304" t="s">
        <v>350</v>
      </c>
      <c r="J19" s="892" t="s">
        <v>340</v>
      </c>
      <c r="K19" s="892"/>
      <c r="L19" s="303" t="s">
        <v>341</v>
      </c>
      <c r="M19" s="303" t="s">
        <v>342</v>
      </c>
    </row>
    <row r="20" spans="1:13">
      <c r="A20" s="291" t="s">
        <v>345</v>
      </c>
      <c r="I20" s="292" t="str">
        <f>IF(ＤＡＴＡ!AB11="新体操",ＤＡＴＡ!K20,"")</f>
        <v/>
      </c>
      <c r="J20" s="297" t="str">
        <f>IF(ＤＡＴＡ!AB11="新体操",ＤＡＴＡ!L21,"")</f>
        <v/>
      </c>
      <c r="K20" s="298" t="str">
        <f>IF(ＤＡＴＡ!AB11="新体操",ＤＡＴＡ!L20,"")</f>
        <v/>
      </c>
      <c r="L20" s="292" t="str">
        <f>IF(ＤＡＴＡ!AB11="新体操",ＤＡＴＡ!M20,"")</f>
        <v/>
      </c>
      <c r="M20" s="292"/>
    </row>
    <row r="21" spans="1:13">
      <c r="A21" s="300" t="s">
        <v>337</v>
      </c>
      <c r="B21" s="293" t="str">
        <f>IF(ＤＡＴＡ!AB11="体操競技",ＤＡＴＡ!D7,"")</f>
        <v/>
      </c>
      <c r="C21" s="299" t="str">
        <f>IF(ＤＡＴＡ!AB11="体操競技",ＤＡＴＡ!D5,"")</f>
        <v/>
      </c>
    </row>
    <row r="22" spans="1:13">
      <c r="A22" s="300" t="s">
        <v>338</v>
      </c>
      <c r="B22" s="295" t="str">
        <f>IF(ＤＡＴＡ!AB11="体操競技",ＤＡＴＡ!D24,"")</f>
        <v/>
      </c>
      <c r="C22" s="296"/>
      <c r="I22" s="291" t="s">
        <v>345</v>
      </c>
    </row>
    <row r="23" spans="1:13">
      <c r="A23" s="301" t="s">
        <v>339</v>
      </c>
      <c r="B23" s="893" t="s">
        <v>340</v>
      </c>
      <c r="C23" s="893"/>
      <c r="D23" s="300" t="s">
        <v>341</v>
      </c>
      <c r="E23" s="300" t="s">
        <v>342</v>
      </c>
      <c r="I23" s="303" t="s">
        <v>337</v>
      </c>
      <c r="J23" s="293" t="str">
        <f>IF(ＤＡＴＡ!AB11="新体操",ＤＡＴＡ!D7,"")</f>
        <v/>
      </c>
      <c r="K23" s="299" t="str">
        <f>IF(ＤＡＴＡ!AB11="新体操",ＤＡＴＡ!D5,"")</f>
        <v/>
      </c>
    </row>
    <row r="24" spans="1:13">
      <c r="A24" s="292" t="str">
        <f>IF(ＤＡＴＡ!AB11="体操競技",ＤＡＴＡ!K22,"")</f>
        <v/>
      </c>
      <c r="B24" s="297" t="str">
        <f>IF(ＤＡＴＡ!AB11="体操競技",ＤＡＴＡ!L23,"")</f>
        <v/>
      </c>
      <c r="C24" s="298" t="str">
        <f>IF(ＤＡＴＡ!AB11="体操競技",ＤＡＴＡ!L22,"")</f>
        <v/>
      </c>
      <c r="D24" s="292" t="str">
        <f>IF(ＤＡＴＡ!AB11="体操競技",ＤＡＴＡ!M22,"")</f>
        <v/>
      </c>
      <c r="E24" s="292"/>
      <c r="I24" s="303" t="s">
        <v>338</v>
      </c>
      <c r="J24" s="295" t="str">
        <f>IF(ＤＡＴＡ!AB11="新体操",ＤＡＴＡ!D24,"")</f>
        <v/>
      </c>
      <c r="K24" s="296"/>
    </row>
    <row r="25" spans="1:13">
      <c r="I25" s="304" t="s">
        <v>350</v>
      </c>
      <c r="J25" s="892" t="s">
        <v>340</v>
      </c>
      <c r="K25" s="892"/>
      <c r="L25" s="303" t="s">
        <v>341</v>
      </c>
      <c r="M25" s="303" t="s">
        <v>342</v>
      </c>
    </row>
    <row r="26" spans="1:13">
      <c r="A26" s="291" t="s">
        <v>346</v>
      </c>
      <c r="I26" s="292" t="str">
        <f>IF(ＤＡＴＡ!AB11="新体操",ＤＡＴＡ!K22,"")</f>
        <v/>
      </c>
      <c r="J26" s="297" t="str">
        <f>IF(ＤＡＴＡ!AB11="新体操",ＤＡＴＡ!L23,"")</f>
        <v/>
      </c>
      <c r="K26" s="298" t="str">
        <f>IF(ＤＡＴＡ!AB11="新体操",ＤＡＴＡ!L22,"")</f>
        <v/>
      </c>
      <c r="L26" s="292" t="str">
        <f>IF(ＤＡＴＡ!AB11="新体操",ＤＡＴＡ!M22,"")</f>
        <v/>
      </c>
      <c r="M26" s="292"/>
    </row>
    <row r="27" spans="1:13">
      <c r="A27" s="300" t="s">
        <v>337</v>
      </c>
      <c r="B27" s="293" t="str">
        <f>IF(ＤＡＴＡ!AB11="体操競技",ＤＡＴＡ!D7,"")</f>
        <v/>
      </c>
      <c r="C27" s="299" t="str">
        <f>IF(ＤＡＴＡ!AB11="体操競技",ＤＡＴＡ!D5,"")</f>
        <v/>
      </c>
    </row>
    <row r="28" spans="1:13">
      <c r="A28" s="300" t="s">
        <v>338</v>
      </c>
      <c r="B28" s="295" t="str">
        <f>IF(ＤＡＴＡ!AB11="体操競技",ＤＡＴＡ!D27,"")</f>
        <v/>
      </c>
      <c r="C28" s="296"/>
      <c r="I28" s="291" t="s">
        <v>346</v>
      </c>
    </row>
    <row r="29" spans="1:13">
      <c r="A29" s="301" t="s">
        <v>339</v>
      </c>
      <c r="B29" s="893" t="s">
        <v>340</v>
      </c>
      <c r="C29" s="893"/>
      <c r="D29" s="300" t="s">
        <v>341</v>
      </c>
      <c r="E29" s="300" t="s">
        <v>342</v>
      </c>
      <c r="I29" s="303" t="s">
        <v>337</v>
      </c>
      <c r="J29" s="293" t="str">
        <f>IF(ＤＡＴＡ!AB11="新体操",ＤＡＴＡ!D7,"")</f>
        <v/>
      </c>
      <c r="K29" s="299" t="str">
        <f>IF(ＤＡＴＡ!AB11="新体操",ＤＡＴＡ!D5,"")</f>
        <v/>
      </c>
    </row>
    <row r="30" spans="1:13">
      <c r="A30" s="292" t="str">
        <f>IF(ＤＡＴＡ!AB11="体操競技",ＤＡＴＡ!K24,"")</f>
        <v/>
      </c>
      <c r="B30" s="297" t="str">
        <f>IF(ＤＡＴＡ!AB11="体操競技",ＤＡＴＡ!L25,"")</f>
        <v/>
      </c>
      <c r="C30" s="298" t="str">
        <f>IF(ＤＡＴＡ!AB11="体操競技",ＤＡＴＡ!L24,"")</f>
        <v/>
      </c>
      <c r="D30" s="292" t="str">
        <f>IF(ＤＡＴＡ!AB11="体操競技",ＤＡＴＡ!M24,"")</f>
        <v/>
      </c>
      <c r="E30" s="292"/>
      <c r="I30" s="303" t="s">
        <v>338</v>
      </c>
      <c r="J30" s="295" t="str">
        <f>IF(ＤＡＴＡ!AB11="新体操",ＤＡＴＡ!D27,"")</f>
        <v/>
      </c>
      <c r="K30" s="296"/>
    </row>
    <row r="31" spans="1:13">
      <c r="I31" s="304" t="s">
        <v>350</v>
      </c>
      <c r="J31" s="892" t="s">
        <v>340</v>
      </c>
      <c r="K31" s="892"/>
      <c r="L31" s="303" t="s">
        <v>341</v>
      </c>
      <c r="M31" s="303" t="s">
        <v>342</v>
      </c>
    </row>
    <row r="32" spans="1:13">
      <c r="A32" s="291" t="s">
        <v>347</v>
      </c>
      <c r="I32" s="292" t="str">
        <f>IF(ＤＡＴＡ!AB11="新体操",ＤＡＴＡ!K24,"")</f>
        <v/>
      </c>
      <c r="J32" s="297" t="str">
        <f>IF(ＤＡＴＡ!AB11="新体操",ＤＡＴＡ!L25,"")</f>
        <v/>
      </c>
      <c r="K32" s="298" t="str">
        <f>IF(ＤＡＴＡ!AB11="新体操",ＤＡＴＡ!L24,"")</f>
        <v/>
      </c>
      <c r="L32" s="292" t="str">
        <f>IF(ＤＡＴＡ!AB11="新体操",ＤＡＴＡ!M24,"")</f>
        <v/>
      </c>
      <c r="M32" s="292"/>
    </row>
    <row r="33" spans="1:13">
      <c r="A33" s="300" t="s">
        <v>337</v>
      </c>
      <c r="B33" s="293" t="str">
        <f>IF(ＤＡＴＡ!AB11="体操競技",ＤＡＴＡ!D7,"")</f>
        <v/>
      </c>
      <c r="C33" s="299" t="str">
        <f>IF(ＤＡＴＡ!AB11="体操競技",ＤＡＴＡ!D5,"")</f>
        <v/>
      </c>
    </row>
    <row r="34" spans="1:13">
      <c r="A34" s="300" t="s">
        <v>338</v>
      </c>
      <c r="B34" s="295" t="str">
        <f>IF(ＤＡＴＡ!AB11="体操競技",ＤＡＴＡ!D30,"")</f>
        <v/>
      </c>
      <c r="C34" s="296"/>
      <c r="I34" s="291" t="s">
        <v>347</v>
      </c>
    </row>
    <row r="35" spans="1:13">
      <c r="A35" s="301" t="s">
        <v>339</v>
      </c>
      <c r="B35" s="893" t="s">
        <v>340</v>
      </c>
      <c r="C35" s="893"/>
      <c r="D35" s="300" t="s">
        <v>341</v>
      </c>
      <c r="E35" s="300" t="s">
        <v>342</v>
      </c>
      <c r="I35" s="303" t="s">
        <v>337</v>
      </c>
      <c r="J35" s="297" t="str">
        <f>IF(ＤＡＴＡ!AB11="新体操",ＤＡＴＡ!D7,"")</f>
        <v/>
      </c>
      <c r="K35" s="299" t="str">
        <f>IF(ＤＡＴＡ!AB11="新体操",ＤＡＴＡ!D5,"")</f>
        <v/>
      </c>
    </row>
    <row r="36" spans="1:13">
      <c r="A36" s="292" t="str">
        <f>IF(ＤＡＴＡ!AB11="体操競技",ＤＡＴＡ!K26,"")</f>
        <v/>
      </c>
      <c r="B36" s="297" t="str">
        <f>IF(ＤＡＴＡ!AB11="体操競技",ＤＡＴＡ!L27,"")</f>
        <v/>
      </c>
      <c r="C36" s="298" t="str">
        <f>IF(ＤＡＴＡ!AB11="体操競技",ＤＡＴＡ!L26,"")</f>
        <v/>
      </c>
      <c r="D36" s="292" t="str">
        <f>IF(ＤＡＴＡ!AB11="体操競技",ＤＡＴＡ!M26,"")</f>
        <v/>
      </c>
      <c r="E36" s="292"/>
      <c r="I36" s="303" t="s">
        <v>338</v>
      </c>
      <c r="J36" s="295" t="str">
        <f>IF(ＤＡＴＡ!AB11="新体操",ＤＡＴＡ!D30,"")</f>
        <v/>
      </c>
      <c r="K36" s="296"/>
    </row>
    <row r="37" spans="1:13">
      <c r="I37" s="304" t="s">
        <v>350</v>
      </c>
      <c r="J37" s="892" t="s">
        <v>340</v>
      </c>
      <c r="K37" s="892"/>
      <c r="L37" s="303" t="s">
        <v>341</v>
      </c>
      <c r="M37" s="303" t="s">
        <v>342</v>
      </c>
    </row>
    <row r="38" spans="1:13">
      <c r="I38" s="292" t="str">
        <f>IF(ＤＡＴＡ!AB11="新体操",ＤＡＴＡ!K26,"")</f>
        <v/>
      </c>
      <c r="J38" s="297" t="str">
        <f>IF(ＤＡＴＡ!AB11="新体操",ＤＡＴＡ!L27,"")</f>
        <v/>
      </c>
      <c r="K38" s="298" t="str">
        <f>IF(ＤＡＴＡ!AB11="新体操",ＤＡＴＡ!L26,"")</f>
        <v/>
      </c>
      <c r="L38" s="292" t="str">
        <f>IF(ＤＡＴＡ!AB11="新体操",ＤＡＴＡ!M26,"")</f>
        <v/>
      </c>
      <c r="M38" s="292"/>
    </row>
  </sheetData>
  <mergeCells count="11">
    <mergeCell ref="J31:K31"/>
    <mergeCell ref="J37:K37"/>
    <mergeCell ref="B35:C35"/>
    <mergeCell ref="A1:E1"/>
    <mergeCell ref="J6:K6"/>
    <mergeCell ref="J19:K19"/>
    <mergeCell ref="B6:C6"/>
    <mergeCell ref="B17:C17"/>
    <mergeCell ref="B23:C23"/>
    <mergeCell ref="B29:C29"/>
    <mergeCell ref="J25:K25"/>
  </mergeCells>
  <phoneticPr fontId="37"/>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2:F15"/>
  <sheetViews>
    <sheetView zoomScale="98" zoomScaleNormal="98" workbookViewId="0">
      <selection activeCell="D10" sqref="D10"/>
    </sheetView>
  </sheetViews>
  <sheetFormatPr defaultColWidth="14.453125" defaultRowHeight="15" customHeight="1"/>
  <cols>
    <col min="1" max="1" width="3.1796875" customWidth="1"/>
    <col min="2" max="2" width="4.1796875" customWidth="1"/>
    <col min="3" max="3" width="26.81640625" customWidth="1"/>
    <col min="4" max="4" width="25.453125" customWidth="1"/>
    <col min="5" max="5" width="32.453125" customWidth="1"/>
    <col min="6" max="6" width="62" customWidth="1"/>
    <col min="7" max="11" width="9" customWidth="1"/>
    <col min="12" max="12" width="21.1796875" customWidth="1"/>
    <col min="13" max="26" width="9" customWidth="1"/>
  </cols>
  <sheetData>
    <row r="2" spans="1:6" ht="16.5">
      <c r="A2" s="1"/>
      <c r="B2" s="1"/>
      <c r="C2" s="2" t="s">
        <v>0</v>
      </c>
      <c r="D2" s="1"/>
      <c r="E2" s="1"/>
      <c r="F2" s="1"/>
    </row>
    <row r="3" spans="1:6" ht="16.5" customHeight="1">
      <c r="A3" s="1"/>
      <c r="B3" s="3"/>
      <c r="C3" s="3"/>
      <c r="D3" s="3" t="s">
        <v>1</v>
      </c>
      <c r="E3" s="4" t="s">
        <v>2</v>
      </c>
      <c r="F3" s="3" t="s">
        <v>3</v>
      </c>
    </row>
    <row r="4" spans="1:6" ht="162" customHeight="1">
      <c r="A4" s="1"/>
      <c r="B4" s="5"/>
      <c r="C4" s="6" t="s">
        <v>4</v>
      </c>
      <c r="D4" s="435" t="s">
        <v>401</v>
      </c>
      <c r="E4" s="7" t="s">
        <v>273</v>
      </c>
      <c r="F4" s="8" t="s">
        <v>389</v>
      </c>
    </row>
    <row r="5" spans="1:6" ht="41.25" customHeight="1">
      <c r="A5" s="1"/>
      <c r="B5" s="3" t="s">
        <v>5</v>
      </c>
      <c r="C5" s="7" t="s">
        <v>270</v>
      </c>
      <c r="D5" s="3" t="s">
        <v>6</v>
      </c>
      <c r="E5" s="9" t="s">
        <v>7</v>
      </c>
      <c r="F5" s="10" t="s">
        <v>271</v>
      </c>
    </row>
    <row r="6" spans="1:6" ht="19.5" customHeight="1">
      <c r="A6" s="1"/>
      <c r="B6" s="3" t="s">
        <v>8</v>
      </c>
      <c r="C6" s="6" t="s">
        <v>9</v>
      </c>
      <c r="D6" s="3" t="s">
        <v>6</v>
      </c>
      <c r="E6" s="6" t="s">
        <v>7</v>
      </c>
      <c r="F6" s="7"/>
    </row>
    <row r="7" spans="1:6" ht="31.5" customHeight="1">
      <c r="A7" s="1"/>
      <c r="B7" s="3" t="s">
        <v>10</v>
      </c>
      <c r="C7" s="6" t="s">
        <v>11</v>
      </c>
      <c r="D7" s="3"/>
      <c r="E7" s="6"/>
      <c r="F7" s="7" t="s">
        <v>272</v>
      </c>
    </row>
    <row r="8" spans="1:6" ht="16.5" customHeight="1">
      <c r="A8" s="1"/>
      <c r="B8" s="3" t="s">
        <v>12</v>
      </c>
      <c r="C8" s="6" t="s">
        <v>13</v>
      </c>
      <c r="D8" s="3" t="s">
        <v>14</v>
      </c>
      <c r="E8" s="6" t="s">
        <v>15</v>
      </c>
      <c r="F8" s="6"/>
    </row>
    <row r="9" spans="1:6" ht="57.75" customHeight="1">
      <c r="A9" s="1"/>
      <c r="B9" s="3" t="s">
        <v>16</v>
      </c>
      <c r="C9" s="6" t="s">
        <v>17</v>
      </c>
      <c r="D9" s="3" t="s">
        <v>18</v>
      </c>
      <c r="E9" s="6" t="s">
        <v>15</v>
      </c>
      <c r="F9" s="7" t="s">
        <v>19</v>
      </c>
    </row>
    <row r="10" spans="1:6" ht="30.75" customHeight="1">
      <c r="A10" s="1"/>
      <c r="B10" s="3" t="s">
        <v>20</v>
      </c>
      <c r="C10" s="6" t="s">
        <v>21</v>
      </c>
      <c r="D10" s="3" t="s">
        <v>402</v>
      </c>
      <c r="E10" s="6" t="s">
        <v>22</v>
      </c>
      <c r="F10" s="7" t="s">
        <v>23</v>
      </c>
    </row>
    <row r="11" spans="1:6" ht="16.5" customHeight="1">
      <c r="A11" s="1"/>
      <c r="B11" s="3" t="s">
        <v>24</v>
      </c>
      <c r="C11" s="6" t="s">
        <v>25</v>
      </c>
      <c r="D11" s="3" t="s">
        <v>26</v>
      </c>
      <c r="E11" s="6" t="s">
        <v>27</v>
      </c>
      <c r="F11" s="6"/>
    </row>
    <row r="12" spans="1:6" ht="16.5" customHeight="1">
      <c r="A12" s="1"/>
      <c r="B12" s="3" t="s">
        <v>28</v>
      </c>
      <c r="C12" s="6" t="s">
        <v>29</v>
      </c>
      <c r="D12" s="3" t="s">
        <v>30</v>
      </c>
      <c r="E12" s="6" t="s">
        <v>15</v>
      </c>
      <c r="F12" s="6"/>
    </row>
    <row r="13" spans="1:6" ht="78">
      <c r="A13" s="11" t="s">
        <v>31</v>
      </c>
      <c r="B13" s="12" t="s">
        <v>32</v>
      </c>
      <c r="C13" s="13" t="s">
        <v>33</v>
      </c>
      <c r="D13" s="14" t="s">
        <v>34</v>
      </c>
      <c r="E13" s="13" t="s">
        <v>15</v>
      </c>
      <c r="F13" s="13" t="s">
        <v>35</v>
      </c>
    </row>
    <row r="14" spans="1:6" ht="5.25" customHeight="1">
      <c r="A14" s="1"/>
      <c r="B14" s="1"/>
      <c r="C14" s="1"/>
      <c r="D14" s="1"/>
      <c r="E14" s="1"/>
      <c r="F14" s="1"/>
    </row>
    <row r="15" spans="1:6" ht="12.75" customHeight="1">
      <c r="A15" s="1"/>
      <c r="B15" s="1"/>
      <c r="C15" s="15" t="s">
        <v>390</v>
      </c>
      <c r="D15" s="1"/>
      <c r="E15" s="1"/>
      <c r="F15" s="1"/>
    </row>
  </sheetData>
  <phoneticPr fontId="37"/>
  <pageMargins left="0.7" right="0.7" top="0.75" bottom="0.75" header="0" footer="0"/>
  <pageSetup paperSize="9"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D4"/>
  <sheetViews>
    <sheetView topLeftCell="A7" zoomScale="72" workbookViewId="0">
      <selection activeCell="R36" sqref="R36"/>
    </sheetView>
  </sheetViews>
  <sheetFormatPr defaultColWidth="14.453125" defaultRowHeight="15" customHeight="1"/>
  <cols>
    <col min="1" max="9" width="10" customWidth="1"/>
    <col min="10" max="26" width="8.81640625" customWidth="1"/>
  </cols>
  <sheetData>
    <row r="4" spans="4:4" ht="15" customHeight="1">
      <c r="D4" t="str">
        <f>IF(E4&lt;&gt;"",#REF!,"")</f>
        <v/>
      </c>
    </row>
  </sheetData>
  <phoneticPr fontId="37"/>
  <pageMargins left="0.31496062992125984" right="0.31496062992125984" top="0.35433070866141736" bottom="0.35433070866141736" header="0" footer="0"/>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E7FAF-CB78-43BF-85FB-437A5C2C92B3}">
  <sheetPr codeName="Sheet5">
    <tabColor rgb="FFFFFF00"/>
  </sheetPr>
  <dimension ref="A1:AW65"/>
  <sheetViews>
    <sheetView zoomScaleNormal="100" zoomScaleSheetLayoutView="169" workbookViewId="0">
      <selection activeCell="AS55" sqref="AS55"/>
    </sheetView>
  </sheetViews>
  <sheetFormatPr defaultColWidth="14.453125" defaultRowHeight="15" customHeight="1"/>
  <cols>
    <col min="1" max="1" width="5" customWidth="1"/>
    <col min="2" max="2" width="8.453125" customWidth="1"/>
    <col min="3" max="3" width="12.81640625" customWidth="1"/>
    <col min="4" max="4" width="28.26953125" customWidth="1"/>
    <col min="5" max="5" width="6.1796875" customWidth="1"/>
    <col min="6" max="6" width="3.1796875" customWidth="1"/>
    <col min="7" max="7" width="3.453125" customWidth="1"/>
    <col min="8" max="8" width="3.1796875" customWidth="1"/>
    <col min="9" max="9" width="3.453125" customWidth="1"/>
    <col min="10" max="10" width="3.1796875" customWidth="1"/>
    <col min="11" max="11" width="3.453125" customWidth="1"/>
    <col min="12" max="12" width="3.1796875" customWidth="1"/>
    <col min="13" max="13" width="5.54296875" customWidth="1"/>
    <col min="14" max="14" width="10.1796875" customWidth="1"/>
    <col min="15" max="15" width="2.26953125" customWidth="1"/>
    <col min="16" max="16" width="14.1796875" customWidth="1"/>
    <col min="17" max="17" width="3.26953125" customWidth="1"/>
    <col min="18" max="49" width="2.1796875" customWidth="1"/>
  </cols>
  <sheetData>
    <row r="1" spans="1:48" ht="7.5" customHeight="1">
      <c r="A1" s="25"/>
      <c r="B1" s="25"/>
      <c r="C1" s="25"/>
      <c r="D1" s="25"/>
      <c r="E1" s="25"/>
      <c r="F1" s="25"/>
      <c r="G1" s="25"/>
      <c r="H1" s="25"/>
      <c r="I1" s="25"/>
      <c r="J1" s="25"/>
      <c r="K1" s="25"/>
      <c r="L1" s="25"/>
      <c r="M1" s="25"/>
      <c r="N1" s="25"/>
      <c r="O1" s="54"/>
      <c r="P1" s="25"/>
      <c r="Q1" s="25"/>
      <c r="R1" s="178"/>
      <c r="S1" s="178"/>
      <c r="T1" s="178"/>
      <c r="U1" s="178"/>
      <c r="V1" s="178"/>
      <c r="W1" s="178"/>
      <c r="X1" s="178"/>
      <c r="Y1" s="178"/>
      <c r="Z1" s="178"/>
      <c r="AA1" s="178"/>
      <c r="AB1" s="178"/>
      <c r="AC1" s="178"/>
      <c r="AD1" s="178"/>
      <c r="AE1" s="178"/>
      <c r="AF1" s="178"/>
      <c r="AG1" s="178"/>
      <c r="AH1" s="178"/>
      <c r="AI1" s="178"/>
      <c r="AJ1" s="178"/>
      <c r="AK1" s="178"/>
      <c r="AL1" s="178"/>
      <c r="AM1" s="178"/>
      <c r="AN1" s="178"/>
      <c r="AO1" s="178"/>
      <c r="AP1" s="178"/>
      <c r="AQ1" s="178"/>
      <c r="AR1" s="178"/>
      <c r="AS1" s="178"/>
      <c r="AT1" s="178"/>
      <c r="AU1" s="178"/>
      <c r="AV1" s="178"/>
    </row>
    <row r="2" spans="1:48" ht="21" customHeight="1">
      <c r="A2" s="532" t="str">
        <f>ＤＡＴＡ!AB2</f>
        <v>第73回　東海高等学校総合体育大会</v>
      </c>
      <c r="B2" s="532"/>
      <c r="C2" s="532"/>
      <c r="D2" s="532"/>
      <c r="E2" s="532"/>
      <c r="F2" s="532"/>
      <c r="G2" s="532"/>
      <c r="H2" s="532"/>
      <c r="I2" s="532"/>
      <c r="J2" s="532"/>
      <c r="K2" s="532"/>
      <c r="L2" s="532"/>
      <c r="M2" s="532"/>
      <c r="N2" s="532"/>
      <c r="O2" s="532"/>
      <c r="P2" s="532"/>
      <c r="Q2" s="532"/>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65"/>
      <c r="AU2" s="165"/>
    </row>
    <row r="3" spans="1:48" ht="30.75" customHeight="1">
      <c r="A3" s="533" t="s">
        <v>241</v>
      </c>
      <c r="B3" s="533"/>
      <c r="C3" s="533"/>
      <c r="D3" s="533"/>
      <c r="E3" s="533"/>
      <c r="F3" s="533"/>
      <c r="G3" s="533"/>
      <c r="H3" s="533"/>
      <c r="I3" s="533"/>
      <c r="J3" s="533"/>
      <c r="K3" s="533"/>
      <c r="L3" s="533"/>
      <c r="M3" s="533"/>
      <c r="N3" s="533"/>
      <c r="O3" s="533"/>
      <c r="P3" s="533"/>
      <c r="Q3" s="533"/>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165"/>
      <c r="AU3" s="165"/>
    </row>
    <row r="4" spans="1:48" ht="36.75" customHeight="1">
      <c r="A4" s="534" t="s">
        <v>259</v>
      </c>
      <c r="B4" s="535"/>
      <c r="C4" s="536" t="str">
        <f>IF(ＤＡＴＡ!AB9="","",ＤＡＴＡ!AB9)</f>
        <v/>
      </c>
      <c r="D4" s="642"/>
      <c r="E4" s="642"/>
      <c r="F4" s="523" t="s">
        <v>47</v>
      </c>
      <c r="G4" s="523"/>
      <c r="H4" s="523"/>
      <c r="I4" s="537" t="s">
        <v>95</v>
      </c>
      <c r="J4" s="538"/>
      <c r="K4" s="538"/>
      <c r="L4" s="538"/>
      <c r="M4" s="539"/>
      <c r="N4" s="540" t="s">
        <v>48</v>
      </c>
      <c r="O4" s="541"/>
      <c r="P4" s="135" t="str">
        <f>IF(ＤＡＴＡ!AB13="","",ＤＡＴＡ!AB13)</f>
        <v/>
      </c>
      <c r="Q4" s="51"/>
      <c r="R4" s="51"/>
      <c r="S4" s="51"/>
      <c r="T4" s="51"/>
      <c r="U4" s="59"/>
      <c r="V4" s="51"/>
      <c r="W4" s="51"/>
      <c r="X4" s="51"/>
      <c r="Y4" s="59"/>
      <c r="Z4" s="51"/>
      <c r="AA4" s="51"/>
      <c r="AB4" s="51"/>
      <c r="AC4" s="51"/>
      <c r="AD4" s="51"/>
      <c r="AE4" s="51"/>
      <c r="AF4" s="59"/>
      <c r="AG4" s="51"/>
      <c r="AH4" s="51"/>
      <c r="AI4" s="51"/>
      <c r="AJ4" s="59"/>
      <c r="AK4" s="51"/>
      <c r="AL4" s="51"/>
      <c r="AM4" s="51"/>
      <c r="AN4" s="51"/>
      <c r="AO4" s="51"/>
      <c r="AP4" s="51"/>
      <c r="AQ4" s="163"/>
      <c r="AR4" s="163"/>
      <c r="AS4" s="163"/>
      <c r="AT4" s="165"/>
    </row>
    <row r="5" spans="1:48" ht="18" customHeight="1">
      <c r="A5" s="542" t="s">
        <v>245</v>
      </c>
      <c r="B5" s="520"/>
      <c r="C5" s="648" t="str">
        <f>IF(ＤＡＴＡ!D4="","",(ＤＡＴＡ!D4)&amp;"こうとうがっこう")</f>
        <v/>
      </c>
      <c r="D5" s="649"/>
      <c r="E5" s="650"/>
      <c r="F5" s="566" t="s">
        <v>264</v>
      </c>
      <c r="G5" s="567"/>
      <c r="H5" s="568"/>
      <c r="I5" s="552" t="str">
        <f>IF(ＤＡＴＡ!D11="","",ＤＡＴＡ!D11)</f>
        <v/>
      </c>
      <c r="J5" s="553"/>
      <c r="K5" s="553"/>
      <c r="L5" s="553"/>
      <c r="M5" s="553"/>
      <c r="N5" s="553"/>
      <c r="O5" s="553"/>
      <c r="P5" s="554"/>
      <c r="Q5" s="55"/>
      <c r="R5" s="51"/>
      <c r="S5" s="51"/>
      <c r="T5" s="51"/>
      <c r="U5" s="51"/>
      <c r="V5" s="51"/>
      <c r="W5" s="51"/>
      <c r="X5" s="51"/>
      <c r="Y5" s="51"/>
      <c r="Z5" s="51"/>
      <c r="AA5" s="51"/>
      <c r="AB5" s="51"/>
      <c r="AC5" s="51"/>
      <c r="AD5" s="51"/>
      <c r="AE5" s="51"/>
      <c r="AF5" s="51"/>
      <c r="AG5" s="51"/>
      <c r="AH5" s="51"/>
      <c r="AI5" s="51"/>
      <c r="AJ5" s="51"/>
      <c r="AK5" s="51"/>
      <c r="AL5" s="51"/>
      <c r="AM5" s="51"/>
      <c r="AN5" s="51"/>
      <c r="AO5" s="51"/>
      <c r="AP5" s="51"/>
      <c r="AQ5" s="163"/>
      <c r="AR5" s="163"/>
      <c r="AS5" s="163"/>
      <c r="AT5" s="165"/>
    </row>
    <row r="6" spans="1:48" ht="39.75" customHeight="1">
      <c r="A6" s="572" t="s">
        <v>262</v>
      </c>
      <c r="B6" s="529"/>
      <c r="C6" s="573" t="str">
        <f>IF(ＤＡＴＡ!D5="","",(ＤＡＴＡ!D5)&amp;"高等学校")</f>
        <v/>
      </c>
      <c r="D6" s="651"/>
      <c r="E6" s="652"/>
      <c r="F6" s="569"/>
      <c r="G6" s="570"/>
      <c r="H6" s="571"/>
      <c r="I6" s="555"/>
      <c r="J6" s="556"/>
      <c r="K6" s="556"/>
      <c r="L6" s="556"/>
      <c r="M6" s="556"/>
      <c r="N6" s="556"/>
      <c r="O6" s="556"/>
      <c r="P6" s="557"/>
      <c r="Q6" s="55"/>
      <c r="R6" s="51"/>
      <c r="S6" s="51"/>
      <c r="T6" s="51"/>
      <c r="U6" s="59"/>
      <c r="V6" s="51"/>
      <c r="W6" s="51"/>
      <c r="X6" s="51"/>
      <c r="Y6" s="59"/>
      <c r="Z6" s="51"/>
      <c r="AA6" s="51"/>
      <c r="AB6" s="51"/>
      <c r="AC6" s="51"/>
      <c r="AD6" s="51"/>
      <c r="AE6" s="51"/>
      <c r="AF6" s="51"/>
      <c r="AG6" s="51"/>
      <c r="AH6" s="51"/>
      <c r="AI6" s="51"/>
      <c r="AJ6" s="51"/>
      <c r="AK6" s="51"/>
      <c r="AL6" s="51"/>
      <c r="AM6" s="51"/>
      <c r="AN6" s="51"/>
      <c r="AO6" s="51"/>
      <c r="AP6" s="51"/>
      <c r="AQ6" s="163"/>
      <c r="AR6" s="163"/>
      <c r="AS6" s="163"/>
      <c r="AT6" s="165"/>
    </row>
    <row r="7" spans="1:48" ht="18" customHeight="1">
      <c r="A7" s="542" t="s">
        <v>245</v>
      </c>
      <c r="B7" s="520"/>
      <c r="C7" s="521" t="str">
        <f>IF(ＤＡＴＡ!D6="","",(ＤＡＴＡ!D6))</f>
        <v/>
      </c>
      <c r="D7" s="643"/>
      <c r="E7" s="644"/>
      <c r="F7" s="546" t="s">
        <v>76</v>
      </c>
      <c r="G7" s="547"/>
      <c r="H7" s="548"/>
      <c r="I7" s="552" t="str">
        <f>IF(ＤＡＴＡ!D12="","",ＤＡＴＡ!D12)</f>
        <v/>
      </c>
      <c r="J7" s="553"/>
      <c r="K7" s="553"/>
      <c r="L7" s="553"/>
      <c r="M7" s="553"/>
      <c r="N7" s="553"/>
      <c r="O7" s="553"/>
      <c r="P7" s="554"/>
      <c r="Q7" s="51"/>
      <c r="R7" s="51"/>
      <c r="S7" s="51"/>
      <c r="T7" s="51"/>
      <c r="U7" s="59"/>
      <c r="V7" s="51"/>
      <c r="W7" s="51"/>
      <c r="X7" s="51"/>
      <c r="Y7" s="59"/>
      <c r="Z7" s="51"/>
      <c r="AA7" s="51"/>
      <c r="AB7" s="51"/>
      <c r="AC7" s="51"/>
      <c r="AD7" s="51"/>
      <c r="AE7" s="51"/>
      <c r="AF7" s="51"/>
      <c r="AG7" s="51"/>
      <c r="AH7" s="51"/>
      <c r="AI7" s="51"/>
      <c r="AJ7" s="51"/>
      <c r="AK7" s="51"/>
      <c r="AL7" s="51"/>
      <c r="AM7" s="51"/>
      <c r="AN7" s="51"/>
      <c r="AO7" s="51"/>
      <c r="AP7" s="51"/>
      <c r="AQ7" s="163"/>
      <c r="AR7" s="163"/>
      <c r="AS7" s="163"/>
      <c r="AT7" s="165"/>
    </row>
    <row r="8" spans="1:48" ht="39.75" customHeight="1">
      <c r="A8" s="558" t="s">
        <v>263</v>
      </c>
      <c r="B8" s="559"/>
      <c r="C8" s="560" t="str">
        <f>IF(ＤＡＴＡ!D7="","",(ＤＡＴＡ!D7))</f>
        <v/>
      </c>
      <c r="D8" s="646"/>
      <c r="E8" s="647"/>
      <c r="F8" s="645"/>
      <c r="G8" s="550"/>
      <c r="H8" s="551"/>
      <c r="I8" s="555"/>
      <c r="J8" s="556"/>
      <c r="K8" s="556"/>
      <c r="L8" s="556"/>
      <c r="M8" s="556"/>
      <c r="N8" s="556"/>
      <c r="O8" s="556"/>
      <c r="P8" s="557"/>
      <c r="Q8" s="51"/>
      <c r="R8" s="51"/>
      <c r="S8" s="51"/>
      <c r="T8" s="51"/>
      <c r="U8" s="51"/>
      <c r="V8" s="59"/>
      <c r="W8" s="59"/>
      <c r="X8" s="51"/>
      <c r="Y8" s="51"/>
      <c r="Z8" s="59"/>
      <c r="AA8" s="59"/>
      <c r="AB8" s="59"/>
      <c r="AC8" s="59"/>
      <c r="AD8" s="59"/>
      <c r="AE8" s="59"/>
      <c r="AF8" s="59"/>
      <c r="AG8" s="59"/>
      <c r="AH8" s="59"/>
      <c r="AI8" s="59"/>
      <c r="AJ8" s="59"/>
      <c r="AK8" s="59"/>
      <c r="AL8" s="59"/>
      <c r="AM8" s="59"/>
      <c r="AN8" s="59"/>
      <c r="AO8" s="59"/>
      <c r="AP8" s="51"/>
      <c r="AQ8" s="163"/>
      <c r="AR8" s="163"/>
      <c r="AS8" s="163"/>
      <c r="AT8" s="165"/>
    </row>
    <row r="9" spans="1:48" ht="18" customHeight="1">
      <c r="A9" s="509" t="s">
        <v>261</v>
      </c>
      <c r="B9" s="510"/>
      <c r="C9" s="133" t="str">
        <f>IF(ＤＡＴＡ!D8="","","〒 "&amp;ＤＡＴＡ!D8)</f>
        <v/>
      </c>
      <c r="D9" s="655" t="str">
        <f>IF(ＤＡＴＡ!D9="","","ふりがな："&amp;ＤＡＴＡ!D9)</f>
        <v/>
      </c>
      <c r="E9" s="656"/>
      <c r="F9" s="656"/>
      <c r="G9" s="514"/>
      <c r="H9" s="514"/>
      <c r="I9" s="514"/>
      <c r="J9" s="514"/>
      <c r="K9" s="514"/>
      <c r="L9" s="514"/>
      <c r="M9" s="514"/>
      <c r="N9" s="514"/>
      <c r="O9" s="514"/>
      <c r="P9" s="515"/>
      <c r="Q9" s="130"/>
      <c r="R9" s="51"/>
      <c r="S9" s="51"/>
      <c r="T9" s="51"/>
      <c r="U9" s="51"/>
      <c r="V9" s="51"/>
      <c r="W9" s="51"/>
      <c r="X9" s="51"/>
      <c r="Y9" s="51"/>
      <c r="Z9" s="51"/>
      <c r="AA9" s="51"/>
      <c r="AB9" s="51"/>
      <c r="AC9" s="51"/>
      <c r="AD9" s="51"/>
      <c r="AE9" s="51"/>
      <c r="AF9" s="51"/>
      <c r="AG9" s="51"/>
      <c r="AH9" s="51"/>
      <c r="AI9" s="51"/>
      <c r="AJ9" s="51"/>
      <c r="AK9" s="51"/>
      <c r="AL9" s="51"/>
      <c r="AM9" s="51"/>
      <c r="AN9" s="51"/>
      <c r="AO9" s="51"/>
      <c r="AP9" s="51"/>
      <c r="AQ9" s="163"/>
      <c r="AR9" s="163"/>
      <c r="AS9" s="163"/>
      <c r="AT9" s="165"/>
    </row>
    <row r="10" spans="1:48" ht="39.75" customHeight="1">
      <c r="A10" s="511"/>
      <c r="B10" s="512"/>
      <c r="C10" s="516" t="str">
        <f>IF(ＤＡＴＡ!D10="","",ＤＡＴＡ!D10)</f>
        <v/>
      </c>
      <c r="D10" s="657"/>
      <c r="E10" s="658"/>
      <c r="F10" s="657"/>
      <c r="G10" s="517"/>
      <c r="H10" s="517"/>
      <c r="I10" s="517"/>
      <c r="J10" s="517"/>
      <c r="K10" s="517"/>
      <c r="L10" s="517"/>
      <c r="M10" s="517"/>
      <c r="N10" s="517"/>
      <c r="O10" s="138"/>
      <c r="P10" s="128"/>
      <c r="Q10" s="130"/>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163"/>
      <c r="AR10" s="163"/>
      <c r="AS10" s="163"/>
      <c r="AT10" s="165"/>
    </row>
    <row r="11" spans="1:48" ht="18" customHeight="1">
      <c r="A11" s="519" t="s">
        <v>245</v>
      </c>
      <c r="B11" s="520"/>
      <c r="C11" s="521" t="str">
        <f>IF(ＤＡＴＡ!D13="","",(ＤＡＴＡ!D13))</f>
        <v/>
      </c>
      <c r="D11" s="643"/>
      <c r="E11" s="659" t="s">
        <v>265</v>
      </c>
      <c r="F11" s="660" t="str">
        <f>IF(ＤＡＴＡ!D15="","",(ＤＡＴＡ!D15))</f>
        <v/>
      </c>
      <c r="G11" s="524"/>
      <c r="H11" s="524"/>
      <c r="I11" s="524"/>
      <c r="J11" s="524"/>
      <c r="K11" s="524"/>
      <c r="L11" s="524"/>
      <c r="M11" s="526"/>
      <c r="N11" s="458"/>
      <c r="O11" s="458"/>
      <c r="P11" s="527"/>
      <c r="Q11" s="134"/>
      <c r="R11" s="59"/>
      <c r="S11" s="51"/>
      <c r="T11" s="51"/>
      <c r="U11" s="179"/>
      <c r="V11" s="51"/>
      <c r="W11" s="51"/>
      <c r="X11" s="51"/>
      <c r="Y11" s="51"/>
      <c r="Z11" s="51"/>
      <c r="AA11" s="51"/>
      <c r="AB11" s="51"/>
      <c r="AC11" s="51"/>
      <c r="AD11" s="51"/>
      <c r="AE11" s="59"/>
      <c r="AF11" s="51"/>
      <c r="AG11" s="51"/>
      <c r="AH11" s="51"/>
      <c r="AI11" s="51"/>
      <c r="AJ11" s="51"/>
      <c r="AK11" s="51"/>
      <c r="AL11" s="51"/>
      <c r="AM11" s="51"/>
      <c r="AN11" s="51"/>
      <c r="AO11" s="51"/>
      <c r="AP11" s="51"/>
      <c r="AQ11" s="163"/>
      <c r="AR11" s="163"/>
      <c r="AS11" s="163"/>
      <c r="AT11" s="165"/>
    </row>
    <row r="12" spans="1:48" ht="39.75" customHeight="1">
      <c r="A12" s="528" t="s">
        <v>260</v>
      </c>
      <c r="B12" s="529"/>
      <c r="C12" s="530" t="str">
        <f>IF(ＤＡＴＡ!D14="","",(ＤＡＴＡ!D14))</f>
        <v/>
      </c>
      <c r="D12" s="662"/>
      <c r="E12" s="659"/>
      <c r="F12" s="661"/>
      <c r="G12" s="525"/>
      <c r="H12" s="525"/>
      <c r="I12" s="525"/>
      <c r="J12" s="525"/>
      <c r="K12" s="525"/>
      <c r="L12" s="525"/>
      <c r="M12" s="511"/>
      <c r="N12" s="459"/>
      <c r="O12" s="459"/>
      <c r="P12" s="512"/>
      <c r="Q12" s="130"/>
      <c r="R12" s="51"/>
      <c r="S12" s="59"/>
      <c r="T12" s="51"/>
      <c r="U12" s="51"/>
      <c r="V12" s="59"/>
      <c r="W12" s="59"/>
      <c r="X12" s="59"/>
      <c r="Y12" s="59"/>
      <c r="Z12" s="59"/>
      <c r="AA12" s="59"/>
      <c r="AB12" s="59"/>
      <c r="AC12" s="59"/>
      <c r="AD12" s="51"/>
      <c r="AE12" s="59"/>
      <c r="AF12" s="51"/>
      <c r="AG12" s="51"/>
      <c r="AH12" s="51"/>
      <c r="AI12" s="51"/>
      <c r="AJ12" s="51"/>
      <c r="AK12" s="51"/>
      <c r="AL12" s="51"/>
      <c r="AM12" s="51"/>
      <c r="AN12" s="180"/>
      <c r="AO12" s="51"/>
      <c r="AP12" s="51"/>
      <c r="AQ12" s="163"/>
      <c r="AR12" s="163"/>
      <c r="AS12" s="163"/>
      <c r="AT12" s="165"/>
    </row>
    <row r="13" spans="1:48" ht="12" customHeight="1">
      <c r="A13" s="58"/>
      <c r="B13" s="58"/>
      <c r="C13" s="58"/>
      <c r="D13" s="153"/>
      <c r="E13" s="51"/>
      <c r="F13" s="58"/>
      <c r="G13" s="58"/>
      <c r="H13" s="58"/>
      <c r="I13" s="58"/>
      <c r="J13" s="58"/>
      <c r="K13" s="58"/>
      <c r="L13" s="58"/>
      <c r="M13" s="58"/>
      <c r="N13" s="58"/>
      <c r="O13" s="58"/>
      <c r="P13" s="58"/>
      <c r="Q13" s="51"/>
      <c r="R13" s="51"/>
      <c r="S13" s="51"/>
      <c r="T13" s="51"/>
      <c r="U13" s="51"/>
      <c r="V13" s="51"/>
      <c r="W13" s="51"/>
      <c r="X13" s="51"/>
      <c r="Y13" s="51"/>
      <c r="Z13" s="51"/>
      <c r="AA13" s="51"/>
      <c r="AB13" s="51"/>
      <c r="AC13" s="51"/>
      <c r="AD13" s="51"/>
      <c r="AE13" s="51"/>
      <c r="AF13" s="51"/>
      <c r="AG13" s="51"/>
      <c r="AH13" s="51"/>
      <c r="AI13" s="51"/>
      <c r="AJ13" s="51"/>
      <c r="AK13" s="51"/>
      <c r="AL13" s="51"/>
      <c r="AM13" s="51"/>
      <c r="AN13" s="51"/>
      <c r="AO13" s="51"/>
      <c r="AP13" s="51"/>
      <c r="AQ13" s="51"/>
      <c r="AR13" s="51"/>
      <c r="AS13" s="51"/>
      <c r="AT13" s="163"/>
      <c r="AU13" s="163"/>
      <c r="AV13" s="163"/>
    </row>
    <row r="14" spans="1:48" ht="20.5" customHeight="1">
      <c r="A14" s="143"/>
      <c r="B14" s="496" t="s">
        <v>54</v>
      </c>
      <c r="C14" s="497"/>
      <c r="D14" s="154" t="s">
        <v>56</v>
      </c>
      <c r="E14" s="500" t="s">
        <v>57</v>
      </c>
      <c r="F14" s="496" t="s">
        <v>58</v>
      </c>
      <c r="G14" s="502"/>
      <c r="H14" s="502"/>
      <c r="I14" s="502"/>
      <c r="J14" s="502"/>
      <c r="K14" s="502"/>
      <c r="L14" s="497"/>
      <c r="M14" s="504" t="s">
        <v>239</v>
      </c>
      <c r="N14" s="443" t="s">
        <v>83</v>
      </c>
      <c r="O14" s="444"/>
      <c r="P14" s="653" t="s">
        <v>79</v>
      </c>
      <c r="Q14" s="55"/>
      <c r="R14" s="163"/>
      <c r="S14" s="163"/>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row>
    <row r="15" spans="1:48" ht="20.5" customHeight="1">
      <c r="A15" s="130"/>
      <c r="B15" s="498"/>
      <c r="C15" s="499"/>
      <c r="D15" s="155" t="s">
        <v>63</v>
      </c>
      <c r="E15" s="501"/>
      <c r="F15" s="498"/>
      <c r="G15" s="503"/>
      <c r="H15" s="503"/>
      <c r="I15" s="503"/>
      <c r="J15" s="503"/>
      <c r="K15" s="503"/>
      <c r="L15" s="499"/>
      <c r="M15" s="505"/>
      <c r="N15" s="506"/>
      <c r="O15" s="507"/>
      <c r="P15" s="654"/>
      <c r="Q15" s="55"/>
      <c r="R15" s="163"/>
      <c r="S15" s="163"/>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row>
    <row r="16" spans="1:48" ht="20.5" customHeight="1">
      <c r="A16" s="468" t="s">
        <v>276</v>
      </c>
      <c r="B16" s="451" t="str">
        <f>IF(ＤＡＴＡ!$J$20="","",ＤＡＴＡ!$J$20)</f>
        <v/>
      </c>
      <c r="C16" s="452"/>
      <c r="D16" s="156" t="str">
        <f>IF(ＤＡＴＡ!$L$20="","",ＤＡＴＡ!$L$20)</f>
        <v/>
      </c>
      <c r="E16" s="455" t="str">
        <f>IF(ＤＡＴＡ!$M$20="","",ＤＡＴＡ!$M$20)</f>
        <v/>
      </c>
      <c r="F16" s="441" t="str">
        <f>IF(ＤＡＴＡ!$N$20="","",ＤＡＴＡ!$N$20)</f>
        <v/>
      </c>
      <c r="G16" s="457"/>
      <c r="H16" s="65" t="s">
        <v>70</v>
      </c>
      <c r="I16" s="458" t="str">
        <f>IF(ＤＡＴＡ!$Q$20="","",ＤＡＴＡ!$Q$20)</f>
        <v/>
      </c>
      <c r="J16" s="65" t="s">
        <v>70</v>
      </c>
      <c r="K16" s="457" t="str">
        <f>IF(ＤＡＴＡ!$S$20="","",ＤＡＴＡ!$S$20)</f>
        <v/>
      </c>
      <c r="L16" s="56"/>
      <c r="M16" s="441" t="str">
        <f>IF(ＤＡＴＡ!$V$20="","",ＤＡＴＡ!$V$20)</f>
        <v/>
      </c>
      <c r="N16" s="461" t="str">
        <f>IF(ＤＡＴＡ!$D$21="","",ＤＡＴＡ!$D$21)</f>
        <v/>
      </c>
      <c r="O16" s="462"/>
      <c r="P16" s="465" t="str">
        <f>IF(ＤＡＴＡ!$D$22="","",ＤＡＴＡ!$D$22)</f>
        <v/>
      </c>
      <c r="Q16" s="51"/>
      <c r="R16" s="51"/>
      <c r="S16" s="163"/>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row>
    <row r="17" spans="1:45" ht="20.5" customHeight="1">
      <c r="A17" s="469"/>
      <c r="B17" s="453"/>
      <c r="C17" s="454"/>
      <c r="D17" s="157" t="str">
        <f>IF(ＤＡＴＡ!$L$21="","",ＤＡＴＡ!$L$21)</f>
        <v/>
      </c>
      <c r="E17" s="456"/>
      <c r="F17" s="63" t="s">
        <v>73</v>
      </c>
      <c r="G17" s="64" t="str">
        <f>IF(ＤＡＴＡ!$O$21="","",ＤＡＴＡ!$O$21)</f>
        <v/>
      </c>
      <c r="H17" s="64" t="s">
        <v>74</v>
      </c>
      <c r="I17" s="459"/>
      <c r="J17" s="64" t="s">
        <v>41</v>
      </c>
      <c r="K17" s="460"/>
      <c r="L17" s="66" t="s">
        <v>43</v>
      </c>
      <c r="M17" s="442"/>
      <c r="N17" s="445"/>
      <c r="O17" s="446"/>
      <c r="P17" s="448"/>
      <c r="Q17" s="51"/>
      <c r="R17" s="51"/>
      <c r="S17" s="163"/>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row>
    <row r="18" spans="1:45" ht="20.5" customHeight="1">
      <c r="A18" s="468" t="s">
        <v>277</v>
      </c>
      <c r="B18" s="451" t="str">
        <f>IF(ＤＡＴＡ!$J$22="","",ＤＡＴＡ!$J$22)</f>
        <v/>
      </c>
      <c r="C18" s="452"/>
      <c r="D18" s="156" t="str">
        <f>IF(ＤＡＴＡ!$L$22="","",ＤＡＴＡ!$L$22)</f>
        <v/>
      </c>
      <c r="E18" s="455" t="str">
        <f>IF(ＤＡＴＡ!$M$22="","",ＤＡＴＡ!$M$22)</f>
        <v/>
      </c>
      <c r="F18" s="441" t="str">
        <f>IF(ＤＡＴＡ!$N$22="","",ＤＡＴＡ!$N$22)</f>
        <v/>
      </c>
      <c r="G18" s="457"/>
      <c r="H18" s="65" t="s">
        <v>70</v>
      </c>
      <c r="I18" s="458" t="str">
        <f>IF(ＤＡＴＡ!$Q$22="","",ＤＡＴＡ!$Q$22)</f>
        <v/>
      </c>
      <c r="J18" s="65" t="s">
        <v>70</v>
      </c>
      <c r="K18" s="457" t="str">
        <f>IF(ＤＡＴＡ!$S$22="","",ＤＡＴＡ!$S$22)</f>
        <v/>
      </c>
      <c r="L18" s="56"/>
      <c r="M18" s="441" t="str">
        <f>IF(ＤＡＴＡ!$V$22="","",ＤＡＴＡ!$V$22)</f>
        <v/>
      </c>
      <c r="N18" s="461" t="str">
        <f>IF(ＤＡＴＡ!$D$24="","",ＤＡＴＡ!$D$24)</f>
        <v/>
      </c>
      <c r="O18" s="462"/>
      <c r="P18" s="465" t="str">
        <f>IF(ＤＡＴＡ!$D$25="","",ＤＡＴＡ!$D$25)</f>
        <v/>
      </c>
      <c r="Q18" s="51"/>
      <c r="R18" s="51"/>
      <c r="S18" s="163"/>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row>
    <row r="19" spans="1:45" ht="20.5" customHeight="1">
      <c r="A19" s="469"/>
      <c r="B19" s="453"/>
      <c r="C19" s="454"/>
      <c r="D19" s="157" t="str">
        <f>IF(ＤＡＴＡ!$L$23="","",ＤＡＴＡ!$L$23)</f>
        <v/>
      </c>
      <c r="E19" s="456"/>
      <c r="F19" s="63" t="s">
        <v>73</v>
      </c>
      <c r="G19" s="64" t="str">
        <f>IF(ＤＡＴＡ!$O$23="","",ＤＡＴＡ!$O$23)</f>
        <v/>
      </c>
      <c r="H19" s="64" t="s">
        <v>74</v>
      </c>
      <c r="I19" s="459"/>
      <c r="J19" s="64" t="s">
        <v>41</v>
      </c>
      <c r="K19" s="460"/>
      <c r="L19" s="66" t="s">
        <v>43</v>
      </c>
      <c r="M19" s="442"/>
      <c r="N19" s="445"/>
      <c r="O19" s="446"/>
      <c r="P19" s="448"/>
      <c r="Q19" s="51"/>
      <c r="R19" s="51"/>
      <c r="S19" s="163"/>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row>
    <row r="20" spans="1:45" ht="20.5" customHeight="1">
      <c r="A20" s="468" t="s">
        <v>278</v>
      </c>
      <c r="B20" s="451" t="str">
        <f>IF(ＤＡＴＡ!$J$24="","",ＤＡＴＡ!$J$24)</f>
        <v/>
      </c>
      <c r="C20" s="452"/>
      <c r="D20" s="156" t="str">
        <f>IF(ＤＡＴＡ!$L$24="","",ＤＡＴＡ!$L$24)</f>
        <v/>
      </c>
      <c r="E20" s="455" t="str">
        <f>IF(ＤＡＴＡ!$M$24="","",ＤＡＴＡ!$M$24)</f>
        <v/>
      </c>
      <c r="F20" s="441" t="str">
        <f>IF(ＤＡＴＡ!$N$24="","",ＤＡＴＡ!$N$24)</f>
        <v/>
      </c>
      <c r="G20" s="457"/>
      <c r="H20" s="65" t="s">
        <v>70</v>
      </c>
      <c r="I20" s="458" t="str">
        <f>IF(ＤＡＴＡ!$Q$24="","",ＤＡＴＡ!$Q$24)</f>
        <v/>
      </c>
      <c r="J20" s="65" t="s">
        <v>70</v>
      </c>
      <c r="K20" s="457" t="str">
        <f>IF(ＤＡＴＡ!$S$24="","",ＤＡＴＡ!$S$24)</f>
        <v/>
      </c>
      <c r="L20" s="56"/>
      <c r="M20" s="441" t="str">
        <f>IF(ＤＡＴＡ!$V$24="","",ＤＡＴＡ!$V$24)</f>
        <v/>
      </c>
      <c r="N20" s="461" t="str">
        <f>IF(ＤＡＴＡ!$D$27="","",ＤＡＴＡ!$D$27)</f>
        <v/>
      </c>
      <c r="O20" s="462"/>
      <c r="P20" s="465" t="str">
        <f>IF(ＤＡＴＡ!$D$28="","",ＤＡＴＡ!$D$28)</f>
        <v/>
      </c>
      <c r="Q20" s="51"/>
      <c r="R20" s="51"/>
      <c r="S20" s="163"/>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row>
    <row r="21" spans="1:45" ht="20.5" customHeight="1">
      <c r="A21" s="469"/>
      <c r="B21" s="453"/>
      <c r="C21" s="454"/>
      <c r="D21" s="157" t="str">
        <f>IF(ＤＡＴＡ!$L$25="","",ＤＡＴＡ!$L$25)</f>
        <v/>
      </c>
      <c r="E21" s="456"/>
      <c r="F21" s="63" t="s">
        <v>73</v>
      </c>
      <c r="G21" s="64" t="str">
        <f>IF(ＤＡＴＡ!$O$25="","",ＤＡＴＡ!$O$25)</f>
        <v/>
      </c>
      <c r="H21" s="64" t="s">
        <v>74</v>
      </c>
      <c r="I21" s="459"/>
      <c r="J21" s="64" t="s">
        <v>41</v>
      </c>
      <c r="K21" s="460"/>
      <c r="L21" s="66" t="s">
        <v>43</v>
      </c>
      <c r="M21" s="442"/>
      <c r="N21" s="445"/>
      <c r="O21" s="446"/>
      <c r="P21" s="448"/>
      <c r="Q21" s="51"/>
      <c r="R21" s="51"/>
      <c r="S21" s="163"/>
      <c r="T21" s="59"/>
      <c r="U21" s="59"/>
      <c r="V21" s="59"/>
      <c r="W21" s="59"/>
      <c r="X21" s="59"/>
      <c r="Y21" s="59"/>
      <c r="Z21" s="59"/>
      <c r="AA21" s="59"/>
      <c r="AB21" s="59"/>
      <c r="AC21" s="59"/>
      <c r="AD21" s="59"/>
      <c r="AE21" s="59"/>
      <c r="AF21" s="59"/>
      <c r="AG21" s="59"/>
      <c r="AH21" s="59"/>
      <c r="AI21" s="59"/>
      <c r="AJ21" s="59"/>
      <c r="AK21" s="59"/>
      <c r="AL21" s="59"/>
      <c r="AM21" s="59"/>
      <c r="AN21" s="59"/>
      <c r="AO21" s="59"/>
      <c r="AP21" s="59"/>
      <c r="AQ21" s="59"/>
      <c r="AR21" s="59"/>
      <c r="AS21" s="59"/>
    </row>
    <row r="22" spans="1:45" ht="20.5" customHeight="1">
      <c r="A22" s="468" t="s">
        <v>279</v>
      </c>
      <c r="B22" s="451" t="str">
        <f>IF(ＤＡＴＡ!$J$26="","",ＤＡＴＡ!$J$26)</f>
        <v/>
      </c>
      <c r="C22" s="452"/>
      <c r="D22" s="156" t="str">
        <f>IF(ＤＡＴＡ!$L$26="","",ＤＡＴＡ!$L$26)</f>
        <v/>
      </c>
      <c r="E22" s="455" t="str">
        <f>IF(ＤＡＴＡ!$M$26="","",ＤＡＴＡ!$M$26)</f>
        <v/>
      </c>
      <c r="F22" s="441" t="str">
        <f>IF(ＤＡＴＡ!$N$26="","",ＤＡＴＡ!$N$26)</f>
        <v/>
      </c>
      <c r="G22" s="457"/>
      <c r="H22" s="65" t="s">
        <v>70</v>
      </c>
      <c r="I22" s="458" t="str">
        <f>IF(ＤＡＴＡ!$Q$26="","",ＤＡＴＡ!$Q$26)</f>
        <v/>
      </c>
      <c r="J22" s="65" t="s">
        <v>70</v>
      </c>
      <c r="K22" s="457" t="str">
        <f>IF(ＤＡＴＡ!$S$26="","",ＤＡＴＡ!$S$26)</f>
        <v/>
      </c>
      <c r="L22" s="56"/>
      <c r="M22" s="441" t="str">
        <f>IF(ＤＡＴＡ!$V$26="","",ＤＡＴＡ!$V$26)</f>
        <v/>
      </c>
      <c r="N22" s="461" t="str">
        <f>IF(ＤＡＴＡ!$D$30="","",ＤＡＴＡ!$D$30)</f>
        <v/>
      </c>
      <c r="O22" s="462"/>
      <c r="P22" s="465" t="str">
        <f>IF(ＤＡＴＡ!$D$31="","",ＤＡＴＡ!$D$31)</f>
        <v/>
      </c>
      <c r="Q22" s="51"/>
      <c r="R22" s="51"/>
      <c r="S22" s="163"/>
      <c r="T22" s="59"/>
      <c r="U22" s="59"/>
      <c r="V22" s="59"/>
      <c r="W22" s="59"/>
      <c r="X22" s="59"/>
      <c r="Y22" s="59"/>
      <c r="Z22" s="59"/>
      <c r="AA22" s="59"/>
      <c r="AB22" s="59"/>
      <c r="AC22" s="59"/>
      <c r="AD22" s="59"/>
      <c r="AE22" s="59"/>
      <c r="AF22" s="59"/>
      <c r="AG22" s="59"/>
      <c r="AH22" s="59"/>
      <c r="AI22" s="59"/>
      <c r="AJ22" s="59"/>
      <c r="AK22" s="59"/>
      <c r="AL22" s="59"/>
      <c r="AM22" s="59"/>
      <c r="AN22" s="59"/>
      <c r="AO22" s="59"/>
      <c r="AP22" s="59"/>
      <c r="AQ22" s="59"/>
      <c r="AR22" s="59"/>
      <c r="AS22" s="59"/>
    </row>
    <row r="23" spans="1:45" ht="20.5" customHeight="1">
      <c r="A23" s="469"/>
      <c r="B23" s="472"/>
      <c r="C23" s="473"/>
      <c r="D23" s="157" t="str">
        <f>IF(ＤＡＴＡ!$L$27="","",ＤＡＴＡ!$L$27)</f>
        <v/>
      </c>
      <c r="E23" s="482"/>
      <c r="F23" s="63" t="s">
        <v>73</v>
      </c>
      <c r="G23" s="64" t="str">
        <f>IF(ＤＡＴＡ!$O$27="","",ＤＡＴＡ!$O$27)</f>
        <v/>
      </c>
      <c r="H23" s="64" t="s">
        <v>74</v>
      </c>
      <c r="I23" s="483"/>
      <c r="J23" s="64" t="s">
        <v>41</v>
      </c>
      <c r="K23" s="467"/>
      <c r="L23" s="66" t="s">
        <v>43</v>
      </c>
      <c r="M23" s="470"/>
      <c r="N23" s="445"/>
      <c r="O23" s="446"/>
      <c r="P23" s="471"/>
      <c r="Q23" s="51"/>
      <c r="R23" s="51"/>
      <c r="S23" s="163"/>
      <c r="T23" s="59"/>
      <c r="U23" s="59"/>
      <c r="V23" s="59"/>
      <c r="W23" s="59"/>
      <c r="X23" s="59"/>
      <c r="Y23" s="59"/>
      <c r="Z23" s="59"/>
      <c r="AA23" s="59"/>
      <c r="AB23" s="59"/>
      <c r="AC23" s="59"/>
      <c r="AD23" s="59"/>
      <c r="AE23" s="59"/>
      <c r="AF23" s="59"/>
      <c r="AG23" s="59"/>
      <c r="AH23" s="59"/>
      <c r="AI23" s="59"/>
      <c r="AJ23" s="59"/>
      <c r="AK23" s="59"/>
      <c r="AL23" s="59"/>
      <c r="AM23" s="59"/>
      <c r="AN23" s="59"/>
      <c r="AO23" s="59"/>
      <c r="AP23" s="59"/>
      <c r="AQ23" s="59"/>
      <c r="AR23" s="59"/>
      <c r="AS23" s="59"/>
    </row>
    <row r="24" spans="1:45" ht="20.5" customHeight="1">
      <c r="A24" s="449" t="s">
        <v>280</v>
      </c>
      <c r="B24" s="451" t="str">
        <f>IF(ＤＡＴＡ!$J$38="","",ＤＡＴＡ!$J$38)</f>
        <v/>
      </c>
      <c r="C24" s="452"/>
      <c r="D24" s="156" t="str">
        <f>IF(ＤＡＴＡ!$L$38="","",ＤＡＴＡ!$L$38)</f>
        <v/>
      </c>
      <c r="E24" s="455" t="str">
        <f>IF(ＤＡＴＡ!$M$38="","",ＤＡＴＡ!$M$38)</f>
        <v/>
      </c>
      <c r="F24" s="441" t="str">
        <f>IF(ＤＡＴＡ!$N$38="","",ＤＡＴＡ!$N$38)</f>
        <v/>
      </c>
      <c r="G24" s="457"/>
      <c r="H24" s="65" t="s">
        <v>70</v>
      </c>
      <c r="I24" s="458" t="str">
        <f>IF(ＤＡＴＡ!$Q$38="","",ＤＡＴＡ!$Q$38)</f>
        <v/>
      </c>
      <c r="J24" s="65" t="s">
        <v>70</v>
      </c>
      <c r="K24" s="457" t="str">
        <f>IF(ＤＡＴＡ!$S$38="","",ＤＡＴＡ!$S$38)</f>
        <v/>
      </c>
      <c r="L24" s="56"/>
      <c r="M24" s="441" t="str">
        <f>IF(ＤＡＴＡ!$V$38="","",ＤＡＴＡ!$V$38)</f>
        <v/>
      </c>
      <c r="N24" s="443" t="str">
        <f>IF(ＤＡＴＡ!$D$33="","",ＤＡＴＡ!$D$33)</f>
        <v/>
      </c>
      <c r="O24" s="444"/>
      <c r="P24" s="447" t="str">
        <f>IF(ＤＡＴＡ!$D$34="","",ＤＡＴＡ!$D$34)</f>
        <v/>
      </c>
      <c r="Q24" s="51"/>
      <c r="R24" s="51"/>
      <c r="S24" s="163"/>
      <c r="T24" s="59"/>
      <c r="U24" s="59"/>
      <c r="V24" s="59"/>
      <c r="W24" s="59"/>
      <c r="X24" s="59"/>
      <c r="Y24" s="59"/>
      <c r="Z24" s="59"/>
      <c r="AA24" s="59"/>
      <c r="AB24" s="59"/>
      <c r="AC24" s="59"/>
      <c r="AD24" s="59"/>
      <c r="AE24" s="59"/>
      <c r="AF24" s="59"/>
      <c r="AG24" s="59"/>
      <c r="AH24" s="59"/>
      <c r="AI24" s="59"/>
      <c r="AJ24" s="59"/>
      <c r="AK24" s="59"/>
      <c r="AL24" s="59"/>
      <c r="AM24" s="59"/>
      <c r="AN24" s="59"/>
      <c r="AO24" s="59"/>
      <c r="AP24" s="59"/>
      <c r="AQ24" s="59"/>
      <c r="AR24" s="59"/>
      <c r="AS24" s="59"/>
    </row>
    <row r="25" spans="1:45" ht="20.5" customHeight="1">
      <c r="A25" s="450"/>
      <c r="B25" s="453"/>
      <c r="C25" s="454"/>
      <c r="D25" s="157" t="str">
        <f>IF(ＤＡＴＡ!$L$39="","",ＤＡＴＡ!$L$39)</f>
        <v/>
      </c>
      <c r="E25" s="456" t="str">
        <f>IF(ＤＡＴＡ!M39="","",ＤＡＴＡ!M39)</f>
        <v/>
      </c>
      <c r="F25" s="63" t="s">
        <v>73</v>
      </c>
      <c r="G25" s="64" t="str">
        <f>IF(ＤＡＴＡ!$O$39="","",ＤＡＴＡ!$O$39)</f>
        <v/>
      </c>
      <c r="H25" s="64" t="s">
        <v>74</v>
      </c>
      <c r="I25" s="459"/>
      <c r="J25" s="64" t="s">
        <v>41</v>
      </c>
      <c r="K25" s="460"/>
      <c r="L25" s="66" t="s">
        <v>43</v>
      </c>
      <c r="M25" s="442"/>
      <c r="N25" s="445"/>
      <c r="O25" s="446"/>
      <c r="P25" s="448"/>
      <c r="Q25" s="51"/>
      <c r="R25" s="51"/>
      <c r="S25" s="163"/>
      <c r="T25" s="59"/>
      <c r="U25" s="59"/>
      <c r="V25" s="59"/>
      <c r="W25" s="59"/>
      <c r="X25" s="59"/>
      <c r="Y25" s="59"/>
      <c r="Z25" s="59"/>
      <c r="AA25" s="59"/>
      <c r="AB25" s="59"/>
      <c r="AC25" s="59"/>
      <c r="AD25" s="59"/>
      <c r="AE25" s="59"/>
      <c r="AF25" s="59"/>
      <c r="AG25" s="59"/>
      <c r="AH25" s="59"/>
      <c r="AI25" s="59"/>
      <c r="AJ25" s="59"/>
      <c r="AK25" s="59"/>
      <c r="AL25" s="59"/>
      <c r="AM25" s="59"/>
      <c r="AN25" s="59"/>
      <c r="AO25" s="59"/>
      <c r="AP25" s="59"/>
      <c r="AQ25" s="59"/>
      <c r="AR25" s="59"/>
      <c r="AS25" s="59"/>
    </row>
    <row r="26" spans="1:45" ht="20.5" customHeight="1">
      <c r="A26" s="449" t="s">
        <v>281</v>
      </c>
      <c r="B26" s="451" t="str">
        <f>IF(ＤＡＴＡ!$J$40="","",ＤＡＴＡ!$J$40)</f>
        <v/>
      </c>
      <c r="C26" s="452"/>
      <c r="D26" s="156" t="str">
        <f>IF(ＤＡＴＡ!$L$40="","",ＤＡＴＡ!$L$40)</f>
        <v/>
      </c>
      <c r="E26" s="455" t="str">
        <f>IF(ＤＡＴＡ!$M$40="","",ＤＡＴＡ!$M$40)</f>
        <v/>
      </c>
      <c r="F26" s="441" t="str">
        <f>IF(ＤＡＴＡ!$N$40="","",ＤＡＴＡ!$N$40)</f>
        <v/>
      </c>
      <c r="G26" s="457"/>
      <c r="H26" s="65" t="s">
        <v>70</v>
      </c>
      <c r="I26" s="458" t="str">
        <f>IF(ＤＡＴＡ!$Q$40="","",ＤＡＴＡ!$Q$40)</f>
        <v/>
      </c>
      <c r="J26" s="65" t="s">
        <v>70</v>
      </c>
      <c r="K26" s="457" t="str">
        <f>IF(ＤＡＴＡ!$S$40="","",ＤＡＴＡ!$S$40)</f>
        <v/>
      </c>
      <c r="L26" s="56"/>
      <c r="M26" s="441" t="str">
        <f>IF(ＤＡＴＡ!$V$40="","",ＤＡＴＡ!$V$40)</f>
        <v/>
      </c>
      <c r="N26" s="461" t="str">
        <f>IF(ＤＡＴＡ!$D$36="","",ＤＡＴＡ!$D$36)</f>
        <v/>
      </c>
      <c r="O26" s="462"/>
      <c r="P26" s="465" t="str">
        <f>IF(ＤＡＴＡ!$D$37="","",ＤＡＴＡ!$D$37)</f>
        <v/>
      </c>
      <c r="Q26" s="51"/>
      <c r="R26" s="51"/>
      <c r="S26" s="163"/>
      <c r="T26" s="59"/>
      <c r="U26" s="59"/>
      <c r="V26" s="59"/>
      <c r="W26" s="59"/>
      <c r="X26" s="59"/>
      <c r="Y26" s="59"/>
      <c r="Z26" s="59"/>
      <c r="AA26" s="59"/>
      <c r="AB26" s="59"/>
      <c r="AC26" s="59"/>
      <c r="AD26" s="59"/>
      <c r="AE26" s="59"/>
      <c r="AF26" s="59"/>
      <c r="AG26" s="59"/>
      <c r="AH26" s="59"/>
      <c r="AI26" s="59"/>
      <c r="AJ26" s="59"/>
      <c r="AK26" s="59"/>
      <c r="AL26" s="59"/>
      <c r="AM26" s="59"/>
      <c r="AN26" s="59"/>
      <c r="AO26" s="59"/>
      <c r="AP26" s="59"/>
      <c r="AQ26" s="59"/>
      <c r="AR26" s="59"/>
      <c r="AS26" s="59"/>
    </row>
    <row r="27" spans="1:45" ht="20.5" customHeight="1">
      <c r="A27" s="450"/>
      <c r="B27" s="453"/>
      <c r="C27" s="454"/>
      <c r="D27" s="158" t="str">
        <f>IF(ＤＡＴＡ!$L$41="","",ＤＡＴＡ!$L$41)</f>
        <v/>
      </c>
      <c r="E27" s="456" t="str">
        <f>IF(ＤＡＴＡ!M41="","",ＤＡＴＡ!M41)</f>
        <v/>
      </c>
      <c r="F27" s="144" t="s">
        <v>73</v>
      </c>
      <c r="G27" s="145" t="str">
        <f>IF(ＤＡＴＡ!$O$41="","",ＤＡＴＡ!$O$41)</f>
        <v/>
      </c>
      <c r="H27" s="145" t="s">
        <v>74</v>
      </c>
      <c r="I27" s="459"/>
      <c r="J27" s="145" t="s">
        <v>41</v>
      </c>
      <c r="K27" s="460"/>
      <c r="L27" s="146" t="s">
        <v>43</v>
      </c>
      <c r="M27" s="442"/>
      <c r="N27" s="463"/>
      <c r="O27" s="464"/>
      <c r="P27" s="466"/>
      <c r="Q27" s="51"/>
      <c r="R27" s="51"/>
      <c r="S27" s="163"/>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row>
    <row r="28" spans="1:45" ht="5.25" customHeight="1">
      <c r="A28" s="183"/>
      <c r="B28" s="140"/>
      <c r="C28" s="140"/>
      <c r="D28" s="159"/>
      <c r="E28" s="132"/>
      <c r="F28" s="141"/>
      <c r="G28" s="64"/>
      <c r="H28" s="64"/>
      <c r="I28" s="142"/>
      <c r="J28" s="64"/>
      <c r="K28" s="132"/>
      <c r="L28" s="64"/>
      <c r="M28" s="132"/>
      <c r="N28" s="132"/>
      <c r="O28" s="132"/>
      <c r="P28" s="132"/>
      <c r="Q28" s="51"/>
      <c r="R28" s="51"/>
      <c r="S28" s="163"/>
      <c r="T28" s="59"/>
      <c r="U28" s="59"/>
      <c r="V28" s="59"/>
      <c r="W28" s="59"/>
      <c r="X28" s="59"/>
      <c r="Y28" s="59"/>
      <c r="Z28" s="59"/>
      <c r="AA28" s="59"/>
      <c r="AB28" s="59"/>
      <c r="AC28" s="59"/>
      <c r="AD28" s="59"/>
      <c r="AE28" s="59"/>
      <c r="AF28" s="59"/>
      <c r="AG28" s="59"/>
      <c r="AH28" s="59"/>
      <c r="AI28" s="59"/>
      <c r="AJ28" s="59"/>
      <c r="AK28" s="59"/>
      <c r="AL28" s="59"/>
      <c r="AM28" s="59"/>
      <c r="AN28" s="59"/>
      <c r="AO28" s="59"/>
      <c r="AP28" s="59"/>
      <c r="AQ28" s="59"/>
      <c r="AR28" s="59"/>
      <c r="AS28" s="59"/>
    </row>
    <row r="29" spans="1:45" ht="20.5" customHeight="1">
      <c r="A29" s="468" t="s">
        <v>282</v>
      </c>
      <c r="B29" s="451" t="str">
        <f>IF(ＤＡＴＡ!J29="","",ＤＡＴＡ!J29)</f>
        <v/>
      </c>
      <c r="C29" s="452"/>
      <c r="D29" s="156" t="str">
        <f>IF(ＤＡＴＡ!L29="","",ＤＡＴＡ!L29)</f>
        <v/>
      </c>
      <c r="E29" s="455" t="str">
        <f>IF(ＤＡＴＡ!M29="","",ＤＡＴＡ!M29)</f>
        <v/>
      </c>
      <c r="F29" s="441" t="str">
        <f>IF(ＤＡＴＡ!N29="","",ＤＡＴＡ!N29)</f>
        <v/>
      </c>
      <c r="G29" s="457"/>
      <c r="H29" s="65" t="s">
        <v>70</v>
      </c>
      <c r="I29" s="458" t="str">
        <f>IF(ＤＡＴＡ!Q29="","",ＤＡＴＡ!Q29)</f>
        <v/>
      </c>
      <c r="J29" s="65" t="s">
        <v>70</v>
      </c>
      <c r="K29" s="457" t="str">
        <f>IF(ＤＡＴＡ!S29="","",ＤＡＴＡ!S29)</f>
        <v/>
      </c>
      <c r="L29" s="56"/>
      <c r="M29" s="441" t="str">
        <f>IF(ＤＡＴＡ!V29="","",ＤＡＴＡ!V29)</f>
        <v/>
      </c>
      <c r="N29" s="443" t="str">
        <f>IF(ＤＡＴＡ!D41="","",ＤＡＴＡ!D41)</f>
        <v/>
      </c>
      <c r="O29" s="444"/>
      <c r="P29" s="447" t="str">
        <f>IF(ＤＡＴＡ!D42="","",ＤＡＴＡ!D42)</f>
        <v/>
      </c>
      <c r="Q29" s="51"/>
      <c r="R29" s="51"/>
      <c r="S29" s="163"/>
      <c r="T29" s="59"/>
      <c r="U29" s="59"/>
      <c r="V29" s="59"/>
      <c r="W29" s="59"/>
      <c r="X29" s="59"/>
      <c r="Y29" s="59"/>
      <c r="Z29" s="59"/>
      <c r="AA29" s="59"/>
      <c r="AB29" s="59"/>
      <c r="AC29" s="59"/>
      <c r="AD29" s="59"/>
      <c r="AE29" s="59"/>
      <c r="AF29" s="59"/>
      <c r="AG29" s="59"/>
      <c r="AH29" s="59"/>
      <c r="AI29" s="59"/>
      <c r="AJ29" s="59"/>
      <c r="AK29" s="59"/>
      <c r="AL29" s="59"/>
      <c r="AM29" s="59"/>
      <c r="AN29" s="59"/>
      <c r="AO29" s="59"/>
      <c r="AP29" s="59"/>
      <c r="AQ29" s="59"/>
      <c r="AR29" s="59"/>
      <c r="AS29" s="59"/>
    </row>
    <row r="30" spans="1:45" ht="20.5" customHeight="1">
      <c r="A30" s="469"/>
      <c r="B30" s="453"/>
      <c r="C30" s="454"/>
      <c r="D30" s="157" t="str">
        <f>IF(ＤＡＴＡ!L30="","",ＤＡＴＡ!L30)</f>
        <v/>
      </c>
      <c r="E30" s="456" t="str">
        <f>IF(ＤＡＴＡ!M30="","",ＤＡＴＡ!M30)</f>
        <v/>
      </c>
      <c r="F30" s="63" t="s">
        <v>73</v>
      </c>
      <c r="G30" s="64" t="str">
        <f>IF(ＤＡＴＡ!O30="","",ＤＡＴＡ!O30)</f>
        <v/>
      </c>
      <c r="H30" s="64" t="s">
        <v>74</v>
      </c>
      <c r="I30" s="459" t="str">
        <f>IF(ＤＡＴＡ!Q30="","",ＤＡＴＡ!Q30)</f>
        <v/>
      </c>
      <c r="J30" s="64" t="s">
        <v>41</v>
      </c>
      <c r="K30" s="460" t="str">
        <f>IF(ＤＡＴＡ!S30="","",ＤＡＴＡ!S30)</f>
        <v/>
      </c>
      <c r="L30" s="66" t="s">
        <v>43</v>
      </c>
      <c r="M30" s="442"/>
      <c r="N30" s="445"/>
      <c r="O30" s="446"/>
      <c r="P30" s="448"/>
      <c r="Q30" s="51"/>
      <c r="R30" s="51"/>
      <c r="S30" s="163"/>
      <c r="T30" s="59"/>
      <c r="U30" s="59"/>
      <c r="V30" s="59"/>
      <c r="W30" s="59"/>
      <c r="X30" s="59"/>
      <c r="Y30" s="59"/>
      <c r="Z30" s="59"/>
      <c r="AA30" s="59"/>
      <c r="AB30" s="59"/>
      <c r="AC30" s="59"/>
      <c r="AD30" s="59"/>
      <c r="AE30" s="59"/>
      <c r="AF30" s="59"/>
      <c r="AG30" s="59"/>
      <c r="AH30" s="59"/>
      <c r="AI30" s="59"/>
      <c r="AJ30" s="59"/>
      <c r="AK30" s="59"/>
      <c r="AL30" s="59"/>
      <c r="AM30" s="59"/>
      <c r="AN30" s="59"/>
      <c r="AO30" s="59"/>
      <c r="AP30" s="59"/>
      <c r="AQ30" s="59"/>
      <c r="AR30" s="59"/>
      <c r="AS30" s="59"/>
    </row>
    <row r="31" spans="1:45" ht="20.5" customHeight="1">
      <c r="A31" s="468" t="s">
        <v>283</v>
      </c>
      <c r="B31" s="451" t="str">
        <f>IF(ＤＡＴＡ!J31="","",ＤＡＴＡ!J31)</f>
        <v/>
      </c>
      <c r="C31" s="452"/>
      <c r="D31" s="156" t="str">
        <f>IF(ＤＡＴＡ!L31="","",ＤＡＴＡ!L31)</f>
        <v/>
      </c>
      <c r="E31" s="455" t="str">
        <f>IF(ＤＡＴＡ!M31="","",ＤＡＴＡ!M31)</f>
        <v/>
      </c>
      <c r="F31" s="441" t="str">
        <f>IF(ＤＡＴＡ!N31="","",ＤＡＴＡ!N31)</f>
        <v/>
      </c>
      <c r="G31" s="457"/>
      <c r="H31" s="65" t="s">
        <v>70</v>
      </c>
      <c r="I31" s="458" t="str">
        <f>IF(ＤＡＴＡ!Q31="","",ＤＡＴＡ!Q31)</f>
        <v/>
      </c>
      <c r="J31" s="65" t="s">
        <v>70</v>
      </c>
      <c r="K31" s="457" t="str">
        <f>IF(ＤＡＴＡ!S31="","",ＤＡＴＡ!S31)</f>
        <v/>
      </c>
      <c r="L31" s="56"/>
      <c r="M31" s="441" t="str">
        <f>IF(ＤＡＴＡ!V31="","",ＤＡＴＡ!V31)</f>
        <v/>
      </c>
      <c r="N31" s="461" t="str">
        <f>IF(ＤＡＴＡ!D44="","",ＤＡＴＡ!D44)</f>
        <v/>
      </c>
      <c r="O31" s="462"/>
      <c r="P31" s="465" t="str">
        <f>IF(ＤＡＴＡ!D45="","",ＤＡＴＡ!D45)</f>
        <v/>
      </c>
      <c r="Q31" s="51"/>
      <c r="R31" s="51"/>
      <c r="S31" s="163"/>
      <c r="T31" s="59"/>
      <c r="U31" s="59"/>
      <c r="V31" s="59"/>
      <c r="W31" s="59"/>
      <c r="X31" s="59"/>
      <c r="Y31" s="59"/>
      <c r="Z31" s="59"/>
      <c r="AA31" s="59"/>
      <c r="AB31" s="59"/>
      <c r="AC31" s="59"/>
      <c r="AD31" s="59"/>
      <c r="AE31" s="59"/>
      <c r="AF31" s="59"/>
      <c r="AG31" s="59"/>
      <c r="AH31" s="59"/>
      <c r="AI31" s="59"/>
      <c r="AJ31" s="59"/>
      <c r="AK31" s="59"/>
      <c r="AL31" s="59"/>
      <c r="AM31" s="59"/>
      <c r="AN31" s="59"/>
      <c r="AO31" s="59"/>
      <c r="AP31" s="59"/>
      <c r="AQ31" s="59"/>
      <c r="AR31" s="59"/>
      <c r="AS31" s="59"/>
    </row>
    <row r="32" spans="1:45" ht="20.5" customHeight="1">
      <c r="A32" s="469"/>
      <c r="B32" s="453"/>
      <c r="C32" s="454"/>
      <c r="D32" s="157" t="str">
        <f>IF(ＤＡＴＡ!L32="","",ＤＡＴＡ!L32)</f>
        <v/>
      </c>
      <c r="E32" s="456" t="str">
        <f>IF(ＤＡＴＡ!M32="","",ＤＡＴＡ!M32)</f>
        <v/>
      </c>
      <c r="F32" s="63" t="s">
        <v>73</v>
      </c>
      <c r="G32" s="64" t="str">
        <f>IF(ＤＡＴＡ!O32="","",ＤＡＴＡ!O32)</f>
        <v/>
      </c>
      <c r="H32" s="64" t="s">
        <v>74</v>
      </c>
      <c r="I32" s="459" t="str">
        <f>IF(ＤＡＴＡ!Q32="","",ＤＡＴＡ!Q32)</f>
        <v/>
      </c>
      <c r="J32" s="64" t="s">
        <v>41</v>
      </c>
      <c r="K32" s="460" t="str">
        <f>IF(ＤＡＴＡ!S32="","",ＤＡＴＡ!S32)</f>
        <v/>
      </c>
      <c r="L32" s="66" t="s">
        <v>43</v>
      </c>
      <c r="M32" s="442"/>
      <c r="N32" s="445"/>
      <c r="O32" s="446"/>
      <c r="P32" s="448"/>
      <c r="Q32" s="51"/>
      <c r="R32" s="51"/>
      <c r="S32" s="163"/>
      <c r="T32" s="59"/>
      <c r="U32" s="59"/>
      <c r="V32" s="59"/>
      <c r="W32" s="59"/>
      <c r="X32" s="59"/>
      <c r="Y32" s="59"/>
      <c r="Z32" s="59"/>
      <c r="AA32" s="59"/>
      <c r="AB32" s="59"/>
      <c r="AC32" s="59"/>
      <c r="AD32" s="59"/>
      <c r="AE32" s="59"/>
      <c r="AF32" s="59"/>
      <c r="AG32" s="59"/>
      <c r="AH32" s="59"/>
      <c r="AI32" s="59"/>
      <c r="AJ32" s="59"/>
      <c r="AK32" s="59"/>
      <c r="AL32" s="59"/>
      <c r="AM32" s="59"/>
      <c r="AN32" s="59"/>
      <c r="AO32" s="59"/>
      <c r="AP32" s="59"/>
      <c r="AQ32" s="59"/>
      <c r="AR32" s="59"/>
      <c r="AS32" s="59"/>
    </row>
    <row r="33" spans="1:49" ht="20.5" customHeight="1">
      <c r="A33" s="468" t="s">
        <v>284</v>
      </c>
      <c r="B33" s="451" t="str">
        <f>IF(ＤＡＴＡ!J33="","",ＤＡＴＡ!J33)</f>
        <v/>
      </c>
      <c r="C33" s="452"/>
      <c r="D33" s="156" t="str">
        <f>IF(ＤＡＴＡ!L33="","",ＤＡＴＡ!L33)</f>
        <v/>
      </c>
      <c r="E33" s="455" t="str">
        <f>IF(ＤＡＴＡ!M33="","",ＤＡＴＡ!M33)</f>
        <v/>
      </c>
      <c r="F33" s="441" t="str">
        <f>IF(ＤＡＴＡ!N33="","",ＤＡＴＡ!N33)</f>
        <v/>
      </c>
      <c r="G33" s="457"/>
      <c r="H33" s="65" t="s">
        <v>70</v>
      </c>
      <c r="I33" s="458" t="str">
        <f>IF(ＤＡＴＡ!Q33="","",ＤＡＴＡ!Q33)</f>
        <v/>
      </c>
      <c r="J33" s="65" t="s">
        <v>70</v>
      </c>
      <c r="K33" s="457" t="str">
        <f>IF(ＤＡＴＡ!S33="","",ＤＡＴＡ!S33)</f>
        <v/>
      </c>
      <c r="L33" s="56"/>
      <c r="M33" s="441" t="str">
        <f>IF(ＤＡＴＡ!V33="","",ＤＡＴＡ!V33)</f>
        <v/>
      </c>
      <c r="N33" s="461" t="str">
        <f>IF(ＤＡＴＡ!D47="","",ＤＡＴＡ!D47)</f>
        <v/>
      </c>
      <c r="O33" s="462"/>
      <c r="P33" s="465" t="str">
        <f>IF(ＤＡＴＡ!D48="","",ＤＡＴＡ!D48)</f>
        <v/>
      </c>
      <c r="Q33" s="51"/>
      <c r="R33" s="51"/>
      <c r="S33" s="163"/>
      <c r="T33" s="59"/>
      <c r="U33" s="59"/>
      <c r="V33" s="59"/>
      <c r="W33" s="59"/>
      <c r="X33" s="59"/>
      <c r="Y33" s="59"/>
      <c r="Z33" s="59"/>
      <c r="AA33" s="59"/>
      <c r="AB33" s="59"/>
      <c r="AC33" s="59"/>
      <c r="AD33" s="59"/>
      <c r="AE33" s="59"/>
      <c r="AF33" s="59"/>
      <c r="AG33" s="59"/>
      <c r="AH33" s="59"/>
      <c r="AI33" s="59"/>
      <c r="AJ33" s="59"/>
      <c r="AK33" s="59"/>
      <c r="AL33" s="59"/>
      <c r="AM33" s="59"/>
      <c r="AN33" s="59"/>
      <c r="AO33" s="59"/>
      <c r="AP33" s="59"/>
      <c r="AQ33" s="59"/>
      <c r="AR33" s="59"/>
      <c r="AS33" s="59"/>
    </row>
    <row r="34" spans="1:49" ht="20.5" customHeight="1">
      <c r="A34" s="469"/>
      <c r="B34" s="453"/>
      <c r="C34" s="454"/>
      <c r="D34" s="157" t="str">
        <f>IF(ＤＡＴＡ!L34="","",ＤＡＴＡ!L34)</f>
        <v/>
      </c>
      <c r="E34" s="456" t="str">
        <f>IF(ＤＡＴＡ!M34="","",ＤＡＴＡ!M34)</f>
        <v/>
      </c>
      <c r="F34" s="63" t="s">
        <v>73</v>
      </c>
      <c r="G34" s="64" t="str">
        <f>IF(ＤＡＴＡ!O34="","",ＤＡＴＡ!O34)</f>
        <v/>
      </c>
      <c r="H34" s="64" t="s">
        <v>74</v>
      </c>
      <c r="I34" s="459" t="str">
        <f>IF(ＤＡＴＡ!Q34="","",ＤＡＴＡ!Q34)</f>
        <v/>
      </c>
      <c r="J34" s="64" t="s">
        <v>41</v>
      </c>
      <c r="K34" s="460" t="str">
        <f>IF(ＤＡＴＡ!S34="","",ＤＡＴＡ!S34)</f>
        <v/>
      </c>
      <c r="L34" s="66" t="s">
        <v>43</v>
      </c>
      <c r="M34" s="442"/>
      <c r="N34" s="445"/>
      <c r="O34" s="446"/>
      <c r="P34" s="448"/>
      <c r="Q34" s="51"/>
      <c r="R34" s="51"/>
      <c r="S34" s="163"/>
      <c r="T34" s="59"/>
      <c r="U34" s="59"/>
      <c r="V34" s="59"/>
      <c r="W34" s="59"/>
      <c r="X34" s="59"/>
      <c r="Y34" s="59"/>
      <c r="Z34" s="59"/>
      <c r="AA34" s="59"/>
      <c r="AB34" s="59"/>
      <c r="AC34" s="59"/>
      <c r="AD34" s="59"/>
      <c r="AE34" s="59"/>
      <c r="AF34" s="59"/>
      <c r="AG34" s="59"/>
      <c r="AH34" s="59"/>
      <c r="AI34" s="59"/>
      <c r="AJ34" s="59"/>
      <c r="AK34" s="59"/>
      <c r="AL34" s="59"/>
      <c r="AM34" s="59"/>
      <c r="AN34" s="59"/>
      <c r="AO34" s="59"/>
      <c r="AP34" s="59"/>
      <c r="AQ34" s="59"/>
      <c r="AR34" s="59"/>
      <c r="AS34" s="59"/>
    </row>
    <row r="35" spans="1:49" ht="20.5" customHeight="1">
      <c r="A35" s="468" t="s">
        <v>285</v>
      </c>
      <c r="B35" s="451" t="str">
        <f>IF(ＤＡＴＡ!J35="","",ＤＡＴＡ!J35)</f>
        <v/>
      </c>
      <c r="C35" s="452"/>
      <c r="D35" s="156" t="str">
        <f>IF(ＤＡＴＡ!L35="","",ＤＡＴＡ!L35)</f>
        <v/>
      </c>
      <c r="E35" s="455" t="str">
        <f>IF(ＤＡＴＡ!M35="","",ＤＡＴＡ!M35)</f>
        <v/>
      </c>
      <c r="F35" s="441" t="str">
        <f>IF(ＤＡＴＡ!N35="","",ＤＡＴＡ!N35)</f>
        <v/>
      </c>
      <c r="G35" s="457"/>
      <c r="H35" s="65" t="s">
        <v>70</v>
      </c>
      <c r="I35" s="458" t="str">
        <f>IF(ＤＡＴＡ!Q35="","",ＤＡＴＡ!Q35)</f>
        <v/>
      </c>
      <c r="J35" s="65" t="s">
        <v>70</v>
      </c>
      <c r="K35" s="457" t="str">
        <f>IF(ＤＡＴＡ!S35="","",ＤＡＴＡ!S35)</f>
        <v/>
      </c>
      <c r="L35" s="56"/>
      <c r="M35" s="441" t="str">
        <f>IF(ＤＡＴＡ!V35="","",ＤＡＴＡ!V35)</f>
        <v/>
      </c>
      <c r="N35" s="461" t="str">
        <f>IF(ＤＡＴＡ!D50="","",ＤＡＴＡ!D50)</f>
        <v/>
      </c>
      <c r="O35" s="462"/>
      <c r="P35" s="465" t="str">
        <f>IF(ＤＡＴＡ!D51="","",ＤＡＴＡ!D51)</f>
        <v/>
      </c>
      <c r="Q35" s="51"/>
      <c r="R35" s="51"/>
      <c r="S35" s="163"/>
      <c r="T35" s="59"/>
      <c r="U35" s="59"/>
      <c r="V35" s="59"/>
      <c r="W35" s="59"/>
      <c r="X35" s="59"/>
      <c r="Y35" s="59"/>
      <c r="Z35" s="59"/>
      <c r="AA35" s="59"/>
      <c r="AB35" s="59"/>
      <c r="AC35" s="59"/>
      <c r="AD35" s="59"/>
      <c r="AE35" s="59"/>
      <c r="AF35" s="59"/>
      <c r="AG35" s="59"/>
      <c r="AH35" s="59"/>
      <c r="AI35" s="59"/>
      <c r="AJ35" s="59"/>
      <c r="AK35" s="59"/>
      <c r="AL35" s="59"/>
      <c r="AM35" s="59"/>
      <c r="AN35" s="59"/>
      <c r="AO35" s="59"/>
      <c r="AP35" s="59"/>
      <c r="AQ35" s="59"/>
      <c r="AR35" s="59"/>
      <c r="AS35" s="59"/>
    </row>
    <row r="36" spans="1:49" ht="20.5" customHeight="1">
      <c r="A36" s="665"/>
      <c r="B36" s="453"/>
      <c r="C36" s="454"/>
      <c r="D36" s="158" t="str">
        <f>IF(ＤＡＴＡ!L36="","",ＤＡＴＡ!L36)</f>
        <v/>
      </c>
      <c r="E36" s="456" t="str">
        <f>IF(ＤＡＴＡ!M36="","",ＤＡＴＡ!M36)</f>
        <v/>
      </c>
      <c r="F36" s="144" t="s">
        <v>73</v>
      </c>
      <c r="G36" s="145" t="str">
        <f>IF(ＤＡＴＡ!O36="","",ＤＡＴＡ!O36)</f>
        <v/>
      </c>
      <c r="H36" s="145" t="s">
        <v>74</v>
      </c>
      <c r="I36" s="459" t="str">
        <f>IF(ＤＡＴＡ!Q36="","",ＤＡＴＡ!Q36)</f>
        <v/>
      </c>
      <c r="J36" s="145" t="s">
        <v>41</v>
      </c>
      <c r="K36" s="460" t="str">
        <f>IF(ＤＡＴＡ!S36="","",ＤＡＴＡ!S36)</f>
        <v/>
      </c>
      <c r="L36" s="146" t="s">
        <v>43</v>
      </c>
      <c r="M36" s="442"/>
      <c r="N36" s="463"/>
      <c r="O36" s="464"/>
      <c r="P36" s="466"/>
      <c r="Q36" s="51"/>
      <c r="R36" s="51"/>
      <c r="S36" s="163"/>
      <c r="T36" s="59"/>
      <c r="U36" s="59"/>
      <c r="V36" s="59"/>
      <c r="W36" s="59"/>
      <c r="X36" s="59"/>
      <c r="Y36" s="59"/>
      <c r="Z36" s="59"/>
      <c r="AA36" s="59"/>
      <c r="AB36" s="59"/>
      <c r="AC36" s="59"/>
      <c r="AD36" s="59"/>
      <c r="AE36" s="59"/>
      <c r="AF36" s="59"/>
      <c r="AG36" s="59"/>
      <c r="AH36" s="59"/>
      <c r="AI36" s="59"/>
      <c r="AJ36" s="59"/>
      <c r="AK36" s="59"/>
      <c r="AL36" s="59"/>
      <c r="AM36" s="59"/>
      <c r="AN36" s="59"/>
      <c r="AO36" s="59"/>
      <c r="AP36" s="59"/>
      <c r="AQ36" s="59"/>
      <c r="AR36" s="59"/>
      <c r="AS36" s="59"/>
    </row>
    <row r="37" spans="1:49" ht="10.9" customHeight="1">
      <c r="A37" s="142"/>
      <c r="B37" s="142"/>
      <c r="C37" s="55"/>
      <c r="D37" s="160"/>
      <c r="E37" s="55"/>
      <c r="F37" s="55"/>
      <c r="G37" s="55"/>
      <c r="H37" s="55"/>
      <c r="I37" s="55"/>
      <c r="J37" s="55"/>
      <c r="K37" s="55"/>
      <c r="L37" s="55"/>
      <c r="M37" s="55"/>
      <c r="N37" s="55"/>
      <c r="O37" s="55"/>
      <c r="P37" s="55"/>
      <c r="Q37" s="55"/>
      <c r="R37" s="163"/>
      <c r="S37" s="163"/>
      <c r="T37" s="163"/>
      <c r="U37" s="163"/>
      <c r="V37" s="163"/>
      <c r="W37" s="163"/>
      <c r="X37" s="163"/>
      <c r="Y37" s="163"/>
      <c r="Z37" s="163"/>
      <c r="AA37" s="163"/>
      <c r="AB37" s="163"/>
      <c r="AC37" s="163"/>
      <c r="AD37" s="163"/>
      <c r="AE37" s="51"/>
      <c r="AF37" s="51"/>
      <c r="AG37" s="163"/>
      <c r="AH37" s="59"/>
      <c r="AI37" s="59"/>
      <c r="AJ37" s="59"/>
      <c r="AK37" s="59"/>
      <c r="AL37" s="59"/>
      <c r="AM37" s="59"/>
      <c r="AN37" s="59"/>
      <c r="AO37" s="59"/>
      <c r="AP37" s="59"/>
      <c r="AQ37" s="59"/>
      <c r="AR37" s="59"/>
      <c r="AS37" s="59"/>
    </row>
    <row r="38" spans="1:49" ht="18.75" customHeight="1">
      <c r="A38" s="164" t="s">
        <v>98</v>
      </c>
      <c r="B38" s="129"/>
      <c r="C38" s="129"/>
      <c r="E38" s="129"/>
      <c r="F38" s="129"/>
      <c r="G38" s="129"/>
      <c r="H38" s="129"/>
      <c r="I38" s="129"/>
      <c r="J38" s="129"/>
      <c r="K38" s="129"/>
      <c r="L38" s="129"/>
      <c r="M38" s="129"/>
      <c r="N38" s="129"/>
      <c r="O38" s="51"/>
      <c r="P38" s="129"/>
      <c r="Q38" s="129"/>
      <c r="R38" s="129"/>
      <c r="S38" s="129"/>
      <c r="T38" s="129"/>
      <c r="U38" s="151"/>
      <c r="V38" s="181"/>
      <c r="W38" s="181"/>
      <c r="X38" s="165"/>
      <c r="Y38" s="165"/>
      <c r="Z38" s="165"/>
      <c r="AA38" s="165"/>
      <c r="AB38" s="165"/>
      <c r="AC38" s="165"/>
      <c r="AD38" s="165"/>
      <c r="AE38" s="165"/>
      <c r="AF38" s="165"/>
      <c r="AG38" s="165"/>
      <c r="AH38" s="165"/>
      <c r="AI38" s="165"/>
      <c r="AJ38" s="165"/>
      <c r="AK38" s="165"/>
      <c r="AL38" s="165"/>
      <c r="AM38" s="165"/>
      <c r="AN38" s="165"/>
      <c r="AO38" s="165"/>
      <c r="AP38" s="165"/>
      <c r="AQ38" s="165"/>
      <c r="AR38" s="165"/>
      <c r="AS38" s="165"/>
      <c r="AT38" s="165"/>
      <c r="AU38" s="165"/>
      <c r="AV38" s="148"/>
      <c r="AW38" s="149"/>
    </row>
    <row r="39" spans="1:49" ht="21.75" customHeight="1">
      <c r="A39" s="165"/>
      <c r="B39" s="478" t="s">
        <v>99</v>
      </c>
      <c r="C39" s="478"/>
      <c r="D39" s="478"/>
      <c r="E39" s="478"/>
      <c r="F39" s="478"/>
      <c r="G39" s="478"/>
      <c r="H39" s="478"/>
      <c r="I39" s="129"/>
      <c r="J39" s="129"/>
      <c r="K39" s="129"/>
      <c r="L39" s="129"/>
      <c r="M39" s="129"/>
      <c r="N39" s="129"/>
      <c r="O39" s="51"/>
      <c r="P39" s="129"/>
      <c r="Q39" s="129"/>
      <c r="R39" s="129"/>
      <c r="S39" s="129"/>
      <c r="T39" s="129"/>
      <c r="U39" s="129"/>
      <c r="V39" s="129"/>
      <c r="W39" s="129"/>
      <c r="X39" s="129"/>
      <c r="Y39" s="129"/>
      <c r="Z39" s="129"/>
      <c r="AA39" s="129"/>
      <c r="AB39" s="129"/>
      <c r="AC39" s="129"/>
      <c r="AD39" s="129"/>
      <c r="AE39" s="129"/>
      <c r="AF39" s="129"/>
      <c r="AG39" s="129"/>
      <c r="AH39" s="129"/>
      <c r="AI39" s="129"/>
      <c r="AJ39" s="129"/>
      <c r="AK39" s="129"/>
      <c r="AL39" s="129"/>
      <c r="AM39" s="129"/>
      <c r="AN39" s="129"/>
      <c r="AO39" s="129"/>
      <c r="AP39" s="129"/>
      <c r="AQ39" s="129"/>
      <c r="AR39" s="129"/>
      <c r="AS39" s="129"/>
      <c r="AT39" s="129"/>
      <c r="AU39" s="151"/>
      <c r="AV39" s="152"/>
      <c r="AW39" s="147"/>
    </row>
    <row r="40" spans="1:49" ht="17.25" customHeight="1">
      <c r="A40" s="165"/>
      <c r="B40" s="475" t="str">
        <f>IF(ＤＡＴＡ!$AB$15="","　　　年　月　日",ＤＡＴＡ!$AB$15)</f>
        <v>　　　年　月　日</v>
      </c>
      <c r="C40" s="475"/>
      <c r="D40" s="172"/>
      <c r="E40" s="165"/>
      <c r="F40" s="165"/>
      <c r="G40" s="165"/>
      <c r="H40" s="165"/>
      <c r="I40" s="165"/>
      <c r="J40" s="165"/>
      <c r="K40" s="165"/>
      <c r="L40" s="165"/>
      <c r="M40" s="165"/>
      <c r="N40" s="165"/>
      <c r="O40" s="163"/>
      <c r="P40" s="165"/>
      <c r="Q40" s="165"/>
      <c r="R40" s="165"/>
      <c r="S40" s="165"/>
      <c r="T40" s="165"/>
      <c r="U40" s="165"/>
      <c r="V40" s="165"/>
      <c r="W40" s="165"/>
      <c r="X40" s="165"/>
      <c r="Y40" s="165"/>
      <c r="Z40" s="165"/>
      <c r="AA40" s="165"/>
      <c r="AB40" s="165"/>
      <c r="AC40" s="165"/>
      <c r="AD40" s="165"/>
      <c r="AE40" s="165"/>
      <c r="AF40" s="165"/>
      <c r="AG40" s="165"/>
      <c r="AH40" s="165"/>
      <c r="AI40" s="165"/>
      <c r="AJ40" s="165"/>
      <c r="AK40" s="165"/>
      <c r="AL40" s="165"/>
      <c r="AM40" s="165"/>
      <c r="AN40" s="165"/>
      <c r="AO40" s="165"/>
      <c r="AP40" s="165"/>
      <c r="AQ40" s="165"/>
      <c r="AR40" s="165"/>
      <c r="AS40" s="165"/>
      <c r="AT40" s="165"/>
      <c r="AU40" s="165"/>
      <c r="AV40" s="182"/>
      <c r="AW40" s="150"/>
    </row>
    <row r="41" spans="1:49" ht="9" customHeight="1">
      <c r="A41" s="165"/>
      <c r="B41" s="479"/>
      <c r="C41" s="479"/>
      <c r="D41" s="663"/>
      <c r="E41" s="165"/>
      <c r="F41" s="165"/>
      <c r="G41" s="165"/>
      <c r="H41" s="165"/>
      <c r="I41" s="165"/>
      <c r="J41" s="165"/>
      <c r="K41" s="165"/>
      <c r="L41" s="165"/>
      <c r="M41" s="165"/>
      <c r="N41" s="165"/>
      <c r="O41" s="165"/>
      <c r="P41" s="165"/>
      <c r="Q41" s="165"/>
      <c r="R41" s="165"/>
      <c r="S41" s="165"/>
      <c r="T41" s="165"/>
      <c r="U41" s="165"/>
      <c r="V41" s="165"/>
      <c r="W41" s="165"/>
      <c r="X41" s="165"/>
      <c r="Y41" s="165"/>
      <c r="Z41" s="165"/>
      <c r="AA41" s="165"/>
      <c r="AB41" s="165"/>
      <c r="AC41" s="165"/>
      <c r="AD41" s="165"/>
      <c r="AE41" s="148"/>
      <c r="AF41" s="149"/>
    </row>
    <row r="42" spans="1:49" ht="18.75" customHeight="1">
      <c r="A42" s="165"/>
      <c r="B42" s="165"/>
      <c r="C42" s="480" t="str">
        <f>IF(ＤＡＴＡ!D5="","",(ＤＡＴＡ!D5))</f>
        <v/>
      </c>
      <c r="D42" s="664"/>
      <c r="E42" s="481" t="s">
        <v>267</v>
      </c>
      <c r="F42" s="481"/>
      <c r="G42" s="481"/>
      <c r="H42" s="481"/>
      <c r="I42" s="481"/>
      <c r="J42" s="481"/>
      <c r="K42" s="480" t="str">
        <f>IF(ＤＡＴＡ!D16="","",ＤＡＴＡ!D16)</f>
        <v/>
      </c>
      <c r="L42" s="480"/>
      <c r="M42" s="480"/>
      <c r="N42" s="480"/>
      <c r="O42" s="480"/>
      <c r="P42" s="480"/>
      <c r="Q42" s="166" t="s">
        <v>268</v>
      </c>
      <c r="R42" s="165"/>
      <c r="S42" s="148"/>
      <c r="T42" s="149"/>
    </row>
    <row r="43" spans="1:49" ht="18.75" customHeight="1">
      <c r="A43" s="165"/>
      <c r="C43" s="165"/>
      <c r="D43" s="172"/>
      <c r="E43" s="165"/>
      <c r="F43" s="165"/>
      <c r="G43" s="165"/>
      <c r="H43" s="165"/>
      <c r="I43" s="165"/>
      <c r="J43" s="165"/>
      <c r="K43" s="165"/>
      <c r="L43" s="165"/>
      <c r="M43" s="165"/>
      <c r="N43" s="165"/>
      <c r="O43" s="163"/>
      <c r="P43" s="165"/>
      <c r="Q43" s="165"/>
      <c r="R43" s="165"/>
      <c r="S43" s="165"/>
      <c r="T43" s="165"/>
      <c r="U43" s="165"/>
      <c r="V43" s="165"/>
      <c r="W43" s="165"/>
      <c r="X43" s="165"/>
      <c r="Y43" s="165"/>
      <c r="Z43" s="165"/>
      <c r="AA43" s="165"/>
      <c r="AB43" s="165"/>
      <c r="AC43" s="165"/>
      <c r="AD43" s="165"/>
      <c r="AE43" s="165"/>
      <c r="AF43" s="165"/>
      <c r="AG43" s="165"/>
      <c r="AH43" s="165"/>
      <c r="AI43" s="165"/>
      <c r="AJ43" s="165"/>
      <c r="AK43" s="165"/>
      <c r="AL43" s="165"/>
      <c r="AM43" s="165"/>
      <c r="AN43" s="165"/>
      <c r="AO43" s="165"/>
      <c r="AP43" s="165"/>
      <c r="AQ43" s="165"/>
      <c r="AR43" s="165"/>
      <c r="AS43" s="165"/>
      <c r="AT43" s="165"/>
      <c r="AU43" s="165"/>
      <c r="AV43" s="152"/>
      <c r="AW43" s="147"/>
    </row>
    <row r="44" spans="1:49" ht="21" customHeight="1">
      <c r="A44" s="168"/>
      <c r="B44" s="169" t="s">
        <v>274</v>
      </c>
      <c r="C44" s="169"/>
      <c r="D44" s="173"/>
      <c r="E44" s="169"/>
      <c r="F44" s="169"/>
      <c r="G44" s="169"/>
      <c r="H44" s="169"/>
      <c r="I44" s="169"/>
      <c r="J44" s="169"/>
      <c r="K44" s="169"/>
      <c r="L44" s="169"/>
      <c r="M44" s="169"/>
      <c r="N44" s="169"/>
      <c r="O44" s="169"/>
      <c r="P44" s="169"/>
      <c r="Q44" s="169"/>
      <c r="R44" s="169"/>
      <c r="S44" s="169"/>
      <c r="T44" s="169"/>
      <c r="U44" s="169"/>
      <c r="V44" s="169"/>
      <c r="W44" s="169"/>
      <c r="X44" s="169"/>
      <c r="Y44" s="169"/>
      <c r="Z44" s="169"/>
      <c r="AA44" s="169"/>
      <c r="AB44" s="169"/>
      <c r="AC44" s="169"/>
      <c r="AD44" s="169"/>
      <c r="AE44" s="169"/>
      <c r="AF44" s="169"/>
      <c r="AG44" s="169"/>
      <c r="AH44" s="169"/>
      <c r="AI44" s="169"/>
      <c r="AJ44" s="169"/>
      <c r="AK44" s="169"/>
      <c r="AL44" s="169"/>
      <c r="AM44" s="169"/>
      <c r="AN44" s="169"/>
      <c r="AO44" s="169"/>
      <c r="AP44" s="169"/>
      <c r="AQ44" s="169"/>
      <c r="AR44" s="169"/>
      <c r="AS44" s="169"/>
      <c r="AT44" s="169"/>
      <c r="AU44" s="169"/>
      <c r="AV44" s="177"/>
      <c r="AW44" s="177"/>
    </row>
    <row r="45" spans="1:49" ht="18.75" customHeight="1">
      <c r="A45" s="168"/>
      <c r="B45" s="475" t="str">
        <f>IF(ＤＡＴＡ!$AB$15="","　　　年　月　日",ＤＡＴＡ!$AB$15)</f>
        <v>　　　年　月　日</v>
      </c>
      <c r="C45" s="475"/>
      <c r="D45" s="174"/>
      <c r="E45" s="168"/>
      <c r="F45" s="168"/>
      <c r="G45" s="168"/>
      <c r="H45" s="168"/>
      <c r="I45" s="168"/>
      <c r="J45" s="168"/>
      <c r="K45" s="168"/>
      <c r="L45" s="168"/>
      <c r="M45" s="168"/>
      <c r="N45" s="168"/>
      <c r="O45" s="168"/>
      <c r="P45" s="168"/>
      <c r="Q45" s="168"/>
      <c r="R45" s="168"/>
      <c r="S45" s="168"/>
      <c r="T45" s="168"/>
      <c r="U45" s="168"/>
      <c r="V45" s="168"/>
      <c r="W45" s="168"/>
      <c r="X45" s="168"/>
      <c r="Y45" s="168"/>
      <c r="Z45" s="168"/>
      <c r="AA45" s="168"/>
      <c r="AB45" s="168"/>
      <c r="AC45" s="168"/>
      <c r="AD45" s="168"/>
      <c r="AE45" s="168"/>
      <c r="AF45" s="168"/>
      <c r="AG45" s="177"/>
      <c r="AH45" s="177"/>
    </row>
    <row r="46" spans="1:49" ht="18.75" customHeight="1">
      <c r="A46" s="168"/>
      <c r="C46" s="175"/>
      <c r="D46" s="176" t="str">
        <f>MID(ＤＡＴＡ!AB9,1,2)</f>
        <v/>
      </c>
      <c r="E46" s="476" t="s">
        <v>226</v>
      </c>
      <c r="F46" s="476"/>
      <c r="G46" s="476"/>
      <c r="H46" s="476"/>
      <c r="I46" s="476"/>
      <c r="J46" s="476"/>
      <c r="K46" s="477" t="str">
        <f>IF(ＤＡＴＡ!AB17=0,"",ＤＡＴＡ!AB17)</f>
        <v/>
      </c>
      <c r="L46" s="477"/>
      <c r="M46" s="477"/>
      <c r="N46" s="477"/>
      <c r="O46" s="477"/>
      <c r="P46" s="477"/>
      <c r="Q46" s="67" t="s">
        <v>268</v>
      </c>
      <c r="R46" s="171"/>
      <c r="S46" s="171"/>
      <c r="U46" s="175"/>
      <c r="V46" s="175"/>
      <c r="W46" s="175"/>
      <c r="X46" s="175"/>
      <c r="Y46" s="175"/>
      <c r="Z46" s="175"/>
      <c r="AA46" s="175"/>
      <c r="AB46" s="175"/>
      <c r="AC46" s="175"/>
      <c r="AD46" s="175"/>
      <c r="AE46" s="175"/>
      <c r="AF46" s="175"/>
      <c r="AG46" s="175"/>
      <c r="AH46" s="175"/>
      <c r="AI46" s="175"/>
      <c r="AS46" s="171"/>
      <c r="AT46" s="171"/>
      <c r="AU46" s="168"/>
      <c r="AV46" s="177"/>
      <c r="AW46" s="177"/>
    </row>
    <row r="47" spans="1:49" ht="10.5" customHeight="1">
      <c r="A47" s="165"/>
      <c r="B47" s="165"/>
      <c r="C47" s="165"/>
      <c r="D47" s="172"/>
      <c r="E47" s="165"/>
      <c r="F47" s="165"/>
      <c r="G47" s="165"/>
      <c r="H47" s="165"/>
      <c r="I47" s="165"/>
      <c r="J47" s="165"/>
      <c r="K47" s="165"/>
      <c r="L47" s="165"/>
      <c r="M47" s="165"/>
      <c r="N47" s="165"/>
      <c r="O47" s="163"/>
      <c r="P47" s="165"/>
      <c r="Q47" s="165"/>
      <c r="R47" s="165"/>
      <c r="S47" s="165"/>
      <c r="T47" s="165"/>
      <c r="U47" s="165"/>
      <c r="V47" s="165"/>
      <c r="W47" s="165"/>
      <c r="X47" s="165"/>
      <c r="Y47" s="165"/>
      <c r="Z47" s="165"/>
      <c r="AA47" s="165"/>
      <c r="AB47" s="165"/>
      <c r="AC47" s="165"/>
      <c r="AD47" s="165"/>
      <c r="AE47" s="165"/>
      <c r="AF47" s="165"/>
      <c r="AG47" s="165"/>
      <c r="AH47" s="165"/>
      <c r="AI47" s="165"/>
      <c r="AJ47" s="165"/>
      <c r="AK47" s="165"/>
      <c r="AL47" s="165"/>
      <c r="AM47" s="165"/>
      <c r="AN47" s="165"/>
      <c r="AO47" s="165"/>
      <c r="AP47" s="165"/>
      <c r="AQ47" s="165"/>
      <c r="AR47" s="165"/>
      <c r="AS47" s="165"/>
      <c r="AT47" s="165"/>
      <c r="AU47" s="165"/>
      <c r="AV47" s="177"/>
      <c r="AW47" s="177"/>
    </row>
    <row r="48" spans="1:49" ht="7.5" customHeight="1">
      <c r="A48" s="165"/>
      <c r="B48" s="165"/>
      <c r="C48" s="165"/>
      <c r="D48" s="172"/>
      <c r="E48" s="165"/>
      <c r="F48" s="165"/>
      <c r="G48" s="165"/>
      <c r="H48" s="165"/>
      <c r="I48" s="165"/>
      <c r="J48" s="165"/>
      <c r="K48" s="165"/>
      <c r="L48" s="165"/>
      <c r="M48" s="165"/>
      <c r="N48" s="165"/>
      <c r="O48" s="163"/>
      <c r="P48" s="165"/>
      <c r="Q48" s="165"/>
      <c r="R48" s="165"/>
      <c r="S48" s="165"/>
      <c r="T48" s="165"/>
      <c r="U48" s="165"/>
      <c r="V48" s="165"/>
      <c r="W48" s="165"/>
      <c r="X48" s="165"/>
      <c r="Y48" s="165"/>
      <c r="Z48" s="165"/>
      <c r="AA48" s="165"/>
      <c r="AB48" s="165"/>
      <c r="AC48" s="165"/>
      <c r="AD48" s="165"/>
      <c r="AE48" s="165"/>
      <c r="AF48" s="165"/>
      <c r="AG48" s="165"/>
      <c r="AH48" s="165"/>
      <c r="AI48" s="165"/>
      <c r="AJ48" s="165"/>
      <c r="AK48" s="165"/>
      <c r="AL48" s="165"/>
      <c r="AM48" s="165"/>
      <c r="AN48" s="165"/>
      <c r="AO48" s="165"/>
      <c r="AP48" s="165"/>
      <c r="AQ48" s="165"/>
      <c r="AR48" s="165"/>
      <c r="AS48" s="165"/>
      <c r="AT48" s="165"/>
      <c r="AU48" s="165"/>
      <c r="AV48" s="165"/>
      <c r="AW48" s="165"/>
    </row>
    <row r="49" spans="1:49" ht="15" customHeight="1">
      <c r="A49" s="165"/>
      <c r="B49" s="165"/>
      <c r="C49" s="165"/>
      <c r="D49" s="172"/>
      <c r="E49" s="165"/>
      <c r="F49" s="165"/>
      <c r="G49" s="165"/>
      <c r="H49" s="165"/>
      <c r="I49" s="165"/>
      <c r="J49" s="165"/>
      <c r="K49" s="165"/>
      <c r="L49" s="165"/>
      <c r="M49" s="165"/>
      <c r="N49" s="165"/>
      <c r="O49" s="163"/>
      <c r="P49" s="165"/>
      <c r="Q49" s="165"/>
      <c r="R49" s="165"/>
      <c r="S49" s="165"/>
      <c r="T49" s="165"/>
      <c r="U49" s="165"/>
      <c r="V49" s="165"/>
      <c r="W49" s="165"/>
      <c r="X49" s="165"/>
      <c r="Y49" s="165"/>
      <c r="Z49" s="165"/>
      <c r="AA49" s="165"/>
      <c r="AB49" s="165"/>
      <c r="AC49" s="165"/>
      <c r="AD49" s="165"/>
      <c r="AE49" s="165"/>
      <c r="AF49" s="165"/>
      <c r="AG49" s="165"/>
      <c r="AH49" s="165"/>
      <c r="AI49" s="165"/>
      <c r="AJ49" s="165"/>
      <c r="AK49" s="165"/>
      <c r="AL49" s="165"/>
      <c r="AM49" s="165"/>
      <c r="AN49" s="165"/>
      <c r="AO49" s="165"/>
      <c r="AP49" s="165"/>
      <c r="AQ49" s="165"/>
      <c r="AR49" s="165"/>
      <c r="AS49" s="165"/>
      <c r="AT49" s="165"/>
      <c r="AU49" s="165"/>
      <c r="AV49" s="165"/>
      <c r="AW49" s="165"/>
    </row>
    <row r="50" spans="1:49" ht="23.25" customHeight="1">
      <c r="A50" s="165"/>
      <c r="B50" s="165"/>
      <c r="C50" s="165"/>
      <c r="D50" s="172"/>
      <c r="E50" s="165"/>
      <c r="F50" s="165"/>
      <c r="G50" s="165"/>
      <c r="H50" s="165"/>
      <c r="I50" s="165"/>
      <c r="J50" s="165"/>
      <c r="K50" s="165"/>
      <c r="L50" s="165"/>
      <c r="M50" s="165"/>
      <c r="N50" s="165"/>
      <c r="O50" s="163"/>
      <c r="P50" s="165"/>
      <c r="Q50" s="165"/>
      <c r="R50" s="165"/>
      <c r="S50" s="165"/>
      <c r="T50" s="165"/>
      <c r="U50" s="165"/>
      <c r="V50" s="165"/>
      <c r="W50" s="165"/>
      <c r="X50" s="165"/>
      <c r="Y50" s="165"/>
      <c r="Z50" s="165"/>
      <c r="AA50" s="165"/>
      <c r="AB50" s="165"/>
      <c r="AC50" s="165"/>
      <c r="AD50" s="165"/>
      <c r="AE50" s="165"/>
      <c r="AF50" s="165"/>
      <c r="AG50" s="165"/>
      <c r="AH50" s="165"/>
      <c r="AI50" s="165"/>
      <c r="AJ50" s="165"/>
      <c r="AK50" s="165"/>
      <c r="AL50" s="165"/>
      <c r="AM50" s="165"/>
      <c r="AN50" s="165"/>
      <c r="AO50" s="165"/>
      <c r="AP50" s="165"/>
      <c r="AQ50" s="165"/>
      <c r="AR50" s="165"/>
      <c r="AS50" s="165"/>
      <c r="AT50" s="165"/>
      <c r="AU50" s="165"/>
      <c r="AV50" s="165"/>
      <c r="AW50" s="165"/>
    </row>
    <row r="51" spans="1:49" ht="8.25" customHeight="1">
      <c r="A51" s="165"/>
      <c r="B51" s="165"/>
      <c r="C51" s="165"/>
      <c r="D51" s="172"/>
      <c r="E51" s="165"/>
      <c r="F51" s="165"/>
      <c r="G51" s="165"/>
      <c r="H51" s="165"/>
      <c r="I51" s="165"/>
      <c r="J51" s="165"/>
      <c r="K51" s="165"/>
      <c r="L51" s="165"/>
      <c r="M51" s="165"/>
      <c r="N51" s="165"/>
      <c r="O51" s="163"/>
      <c r="P51" s="165"/>
      <c r="Q51" s="165"/>
      <c r="R51" s="165"/>
      <c r="S51" s="165"/>
      <c r="T51" s="165"/>
      <c r="U51" s="165"/>
      <c r="V51" s="165"/>
      <c r="W51" s="165"/>
      <c r="X51" s="165"/>
      <c r="Y51" s="165"/>
      <c r="Z51" s="165"/>
      <c r="AA51" s="165"/>
      <c r="AB51" s="165"/>
      <c r="AC51" s="165"/>
      <c r="AD51" s="165"/>
      <c r="AE51" s="165"/>
      <c r="AF51" s="165"/>
      <c r="AG51" s="165"/>
      <c r="AH51" s="165"/>
      <c r="AI51" s="165"/>
      <c r="AJ51" s="165"/>
      <c r="AK51" s="165"/>
      <c r="AL51" s="165"/>
      <c r="AM51" s="165"/>
      <c r="AN51" s="165"/>
      <c r="AO51" s="165"/>
      <c r="AP51" s="165"/>
      <c r="AQ51" s="165"/>
      <c r="AR51" s="165"/>
      <c r="AS51" s="165"/>
      <c r="AT51" s="165"/>
      <c r="AU51" s="165"/>
      <c r="AV51" s="165"/>
      <c r="AW51" s="165"/>
    </row>
    <row r="52" spans="1:49" ht="15" customHeight="1">
      <c r="A52" s="165"/>
      <c r="B52" s="165"/>
      <c r="C52" s="165"/>
      <c r="D52" s="165"/>
      <c r="E52" s="165"/>
      <c r="F52" s="165"/>
      <c r="G52" s="165"/>
      <c r="H52" s="165"/>
      <c r="I52" s="165"/>
      <c r="J52" s="165"/>
      <c r="K52" s="165"/>
      <c r="L52" s="165"/>
      <c r="M52" s="165"/>
      <c r="N52" s="165"/>
      <c r="O52" s="163"/>
      <c r="P52" s="165"/>
      <c r="Q52" s="165"/>
      <c r="R52" s="165"/>
      <c r="S52" s="165"/>
      <c r="T52" s="165"/>
      <c r="U52" s="165"/>
      <c r="V52" s="165"/>
      <c r="W52" s="165"/>
      <c r="X52" s="165"/>
      <c r="Y52" s="165"/>
      <c r="Z52" s="165"/>
      <c r="AA52" s="165"/>
      <c r="AB52" s="165"/>
      <c r="AC52" s="165"/>
      <c r="AD52" s="165"/>
      <c r="AE52" s="165"/>
      <c r="AF52" s="165"/>
      <c r="AG52" s="165"/>
      <c r="AH52" s="165"/>
      <c r="AI52" s="165"/>
      <c r="AJ52" s="165"/>
      <c r="AK52" s="165"/>
      <c r="AL52" s="165"/>
      <c r="AM52" s="165"/>
      <c r="AN52" s="165"/>
      <c r="AO52" s="165"/>
      <c r="AP52" s="165"/>
      <c r="AQ52" s="165"/>
      <c r="AR52" s="165"/>
      <c r="AS52" s="165"/>
      <c r="AT52" s="165"/>
      <c r="AU52" s="165"/>
      <c r="AV52" s="165"/>
      <c r="AW52" s="165"/>
    </row>
    <row r="53" spans="1:49" ht="15" customHeight="1">
      <c r="A53" s="165"/>
      <c r="B53" s="165"/>
      <c r="C53" s="165"/>
      <c r="D53" s="165"/>
      <c r="E53" s="165"/>
      <c r="F53" s="165"/>
      <c r="G53" s="165"/>
      <c r="H53" s="165"/>
      <c r="I53" s="165"/>
      <c r="J53" s="165"/>
      <c r="K53" s="165"/>
      <c r="L53" s="165"/>
      <c r="M53" s="165"/>
      <c r="N53" s="165"/>
      <c r="O53" s="163"/>
      <c r="P53" s="165"/>
      <c r="Q53" s="165"/>
      <c r="R53" s="165"/>
      <c r="S53" s="165"/>
      <c r="T53" s="165"/>
      <c r="U53" s="165"/>
      <c r="V53" s="165"/>
      <c r="W53" s="165"/>
      <c r="X53" s="165"/>
      <c r="Y53" s="165"/>
      <c r="Z53" s="165"/>
      <c r="AA53" s="165"/>
      <c r="AB53" s="165"/>
      <c r="AC53" s="165"/>
      <c r="AD53" s="165"/>
      <c r="AE53" s="165"/>
      <c r="AF53" s="165"/>
      <c r="AG53" s="165"/>
      <c r="AH53" s="165"/>
      <c r="AI53" s="165"/>
      <c r="AJ53" s="165"/>
      <c r="AK53" s="165"/>
      <c r="AL53" s="165"/>
      <c r="AM53" s="165"/>
      <c r="AN53" s="165"/>
      <c r="AO53" s="165"/>
      <c r="AP53" s="165"/>
      <c r="AQ53" s="165"/>
      <c r="AR53" s="165"/>
      <c r="AS53" s="165"/>
      <c r="AT53" s="165"/>
      <c r="AU53" s="165"/>
      <c r="AV53" s="165"/>
      <c r="AW53" s="165"/>
    </row>
    <row r="54" spans="1:49" ht="23.25" customHeight="1"/>
    <row r="57" spans="1:49" ht="22.5" customHeight="1"/>
    <row r="58" spans="1:49" ht="6.75" customHeight="1"/>
    <row r="62" spans="1:49" ht="13.5" customHeight="1"/>
    <row r="63" spans="1:49" ht="13.5" customHeight="1"/>
    <row r="64" spans="1:49" ht="13.5" customHeight="1"/>
    <row r="65" ht="13.5" customHeight="1"/>
  </sheetData>
  <sheetProtection sheet="1" objects="1" scenarios="1"/>
  <mergeCells count="134">
    <mergeCell ref="P22:P23"/>
    <mergeCell ref="N24:O25"/>
    <mergeCell ref="P24:P25"/>
    <mergeCell ref="N26:O27"/>
    <mergeCell ref="P26:P27"/>
    <mergeCell ref="A22:A23"/>
    <mergeCell ref="A24:A25"/>
    <mergeCell ref="A26:A27"/>
    <mergeCell ref="E22:E23"/>
    <mergeCell ref="F22:G22"/>
    <mergeCell ref="I22:I23"/>
    <mergeCell ref="K22:K23"/>
    <mergeCell ref="M22:M23"/>
    <mergeCell ref="N16:O17"/>
    <mergeCell ref="N31:O32"/>
    <mergeCell ref="M24:M25"/>
    <mergeCell ref="B26:C27"/>
    <mergeCell ref="E26:E27"/>
    <mergeCell ref="F26:G26"/>
    <mergeCell ref="I26:I27"/>
    <mergeCell ref="K26:K27"/>
    <mergeCell ref="M26:M27"/>
    <mergeCell ref="B24:C25"/>
    <mergeCell ref="E24:E25"/>
    <mergeCell ref="F24:G24"/>
    <mergeCell ref="I24:I25"/>
    <mergeCell ref="K24:K25"/>
    <mergeCell ref="M20:M21"/>
    <mergeCell ref="B22:C23"/>
    <mergeCell ref="N22:O23"/>
    <mergeCell ref="M16:M17"/>
    <mergeCell ref="B18:C19"/>
    <mergeCell ref="E18:E19"/>
    <mergeCell ref="F18:G18"/>
    <mergeCell ref="I18:I19"/>
    <mergeCell ref="K18:K19"/>
    <mergeCell ref="M18:M19"/>
    <mergeCell ref="P16:P17"/>
    <mergeCell ref="N18:O19"/>
    <mergeCell ref="P18:P19"/>
    <mergeCell ref="N20:O21"/>
    <mergeCell ref="P20:P21"/>
    <mergeCell ref="A16:A17"/>
    <mergeCell ref="A18:A19"/>
    <mergeCell ref="A20:A21"/>
    <mergeCell ref="E46:J46"/>
    <mergeCell ref="K46:P46"/>
    <mergeCell ref="B41:D41"/>
    <mergeCell ref="C42:D42"/>
    <mergeCell ref="E42:J42"/>
    <mergeCell ref="K42:P42"/>
    <mergeCell ref="B40:C40"/>
    <mergeCell ref="B45:C45"/>
    <mergeCell ref="A29:A30"/>
    <mergeCell ref="A31:A32"/>
    <mergeCell ref="A33:A34"/>
    <mergeCell ref="A35:A36"/>
    <mergeCell ref="N35:O36"/>
    <mergeCell ref="P35:P36"/>
    <mergeCell ref="N29:O30"/>
    <mergeCell ref="P29:P30"/>
    <mergeCell ref="P31:P32"/>
    <mergeCell ref="N33:O34"/>
    <mergeCell ref="P33:P34"/>
    <mergeCell ref="B29:C30"/>
    <mergeCell ref="E29:E30"/>
    <mergeCell ref="F29:G29"/>
    <mergeCell ref="I29:I30"/>
    <mergeCell ref="K29:K30"/>
    <mergeCell ref="M29:M30"/>
    <mergeCell ref="B31:C32"/>
    <mergeCell ref="E31:E32"/>
    <mergeCell ref="F31:G31"/>
    <mergeCell ref="I31:I32"/>
    <mergeCell ref="B39:H39"/>
    <mergeCell ref="K31:K32"/>
    <mergeCell ref="M31:M32"/>
    <mergeCell ref="B33:C34"/>
    <mergeCell ref="E33:E34"/>
    <mergeCell ref="F33:G33"/>
    <mergeCell ref="I33:I34"/>
    <mergeCell ref="K33:K34"/>
    <mergeCell ref="M33:M34"/>
    <mergeCell ref="B35:C36"/>
    <mergeCell ref="E35:E36"/>
    <mergeCell ref="F35:G35"/>
    <mergeCell ref="I35:I36"/>
    <mergeCell ref="K35:K36"/>
    <mergeCell ref="M35:M36"/>
    <mergeCell ref="B20:C21"/>
    <mergeCell ref="B16:C17"/>
    <mergeCell ref="E16:E17"/>
    <mergeCell ref="F16:G16"/>
    <mergeCell ref="I16:I17"/>
    <mergeCell ref="K16:K17"/>
    <mergeCell ref="E20:E21"/>
    <mergeCell ref="F20:G20"/>
    <mergeCell ref="I20:I21"/>
    <mergeCell ref="K20:K21"/>
    <mergeCell ref="B14:C15"/>
    <mergeCell ref="E14:E15"/>
    <mergeCell ref="F14:L15"/>
    <mergeCell ref="M14:M15"/>
    <mergeCell ref="N14:O15"/>
    <mergeCell ref="P14:P15"/>
    <mergeCell ref="A9:B10"/>
    <mergeCell ref="D9:P9"/>
    <mergeCell ref="C10:N10"/>
    <mergeCell ref="A11:B11"/>
    <mergeCell ref="C11:D11"/>
    <mergeCell ref="E11:E12"/>
    <mergeCell ref="F11:L12"/>
    <mergeCell ref="A12:B12"/>
    <mergeCell ref="C12:D12"/>
    <mergeCell ref="A2:Q2"/>
    <mergeCell ref="A3:Q3"/>
    <mergeCell ref="A4:B4"/>
    <mergeCell ref="C4:E4"/>
    <mergeCell ref="F4:H4"/>
    <mergeCell ref="I4:M4"/>
    <mergeCell ref="N4:O4"/>
    <mergeCell ref="M11:P12"/>
    <mergeCell ref="A7:B7"/>
    <mergeCell ref="C7:E7"/>
    <mergeCell ref="F7:H8"/>
    <mergeCell ref="I7:P8"/>
    <mergeCell ref="A8:B8"/>
    <mergeCell ref="C8:E8"/>
    <mergeCell ref="A5:B5"/>
    <mergeCell ref="C5:E5"/>
    <mergeCell ref="F5:H6"/>
    <mergeCell ref="I5:P6"/>
    <mergeCell ref="A6:B6"/>
    <mergeCell ref="C6:E6"/>
  </mergeCells>
  <phoneticPr fontId="37"/>
  <printOptions horizontalCentered="1"/>
  <pageMargins left="0.39370078740157483" right="0.19685039370078741" top="0.39370078740157483" bottom="0.19685039370078741" header="0" footer="0"/>
  <pageSetup paperSize="9" scale="8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32D8A-0388-4C1A-A633-65BBEEEA6167}">
  <sheetPr codeName="Sheet4">
    <tabColor rgb="FFFFFF00"/>
  </sheetPr>
  <dimension ref="A1:AM56"/>
  <sheetViews>
    <sheetView zoomScale="112" zoomScaleNormal="112" zoomScaleSheetLayoutView="82" workbookViewId="0">
      <selection activeCell="X15" sqref="X15"/>
    </sheetView>
  </sheetViews>
  <sheetFormatPr defaultColWidth="14.453125" defaultRowHeight="15" customHeight="1"/>
  <cols>
    <col min="1" max="1" width="5" customWidth="1"/>
    <col min="2" max="2" width="8.453125" customWidth="1"/>
    <col min="3" max="3" width="12.81640625" customWidth="1"/>
    <col min="4" max="4" width="28.26953125" customWidth="1"/>
    <col min="5" max="5" width="6.1796875" customWidth="1"/>
    <col min="6" max="6" width="3.1796875" customWidth="1"/>
    <col min="7" max="7" width="3.453125" customWidth="1"/>
    <col min="8" max="8" width="3.1796875" customWidth="1"/>
    <col min="9" max="9" width="3.453125" customWidth="1"/>
    <col min="10" max="10" width="3.1796875" customWidth="1"/>
    <col min="11" max="11" width="3.453125" customWidth="1"/>
    <col min="12" max="12" width="3.1796875" customWidth="1"/>
    <col min="13" max="13" width="5.54296875" customWidth="1"/>
    <col min="14" max="14" width="10.1796875" customWidth="1"/>
    <col min="15" max="15" width="2.26953125" customWidth="1"/>
    <col min="16" max="16" width="14.1796875" customWidth="1"/>
    <col min="17" max="17" width="5" customWidth="1"/>
    <col min="18" max="39" width="2.1796875" customWidth="1"/>
  </cols>
  <sheetData>
    <row r="1" spans="1:39" ht="7.5" customHeight="1">
      <c r="A1" s="25"/>
      <c r="B1" s="25"/>
      <c r="C1" s="25"/>
      <c r="D1" s="25"/>
      <c r="E1" s="25"/>
      <c r="F1" s="25"/>
      <c r="G1" s="25"/>
      <c r="H1" s="25"/>
      <c r="I1" s="25"/>
      <c r="J1" s="25"/>
      <c r="K1" s="25"/>
      <c r="L1" s="25"/>
      <c r="M1" s="25"/>
      <c r="N1" s="25"/>
      <c r="O1" s="54"/>
      <c r="P1" s="25"/>
      <c r="Q1" s="25"/>
      <c r="R1" s="25"/>
      <c r="S1" s="25"/>
      <c r="T1" s="25"/>
      <c r="U1" s="25"/>
      <c r="V1" s="25"/>
      <c r="W1" s="25"/>
      <c r="X1" s="25"/>
      <c r="Y1" s="25"/>
      <c r="Z1" s="25"/>
      <c r="AA1" s="25"/>
      <c r="AB1" s="25"/>
      <c r="AC1" s="25"/>
      <c r="AD1" s="25"/>
      <c r="AE1" s="25"/>
      <c r="AF1" s="25"/>
      <c r="AG1" s="25"/>
      <c r="AH1" s="25"/>
      <c r="AI1" s="25"/>
      <c r="AJ1" s="25"/>
      <c r="AK1" s="25"/>
      <c r="AL1" s="25"/>
      <c r="AM1" s="25"/>
    </row>
    <row r="2" spans="1:39" ht="21" customHeight="1">
      <c r="A2" s="532" t="str">
        <f>ＤＡＴＡ!AB2</f>
        <v>第73回　東海高等学校総合体育大会</v>
      </c>
      <c r="B2" s="532"/>
      <c r="C2" s="532"/>
      <c r="D2" s="532"/>
      <c r="E2" s="532"/>
      <c r="F2" s="532"/>
      <c r="G2" s="532"/>
      <c r="H2" s="532"/>
      <c r="I2" s="532"/>
      <c r="J2" s="532"/>
      <c r="K2" s="532"/>
      <c r="L2" s="532"/>
      <c r="M2" s="532"/>
      <c r="N2" s="532"/>
      <c r="O2" s="532"/>
      <c r="P2" s="532"/>
      <c r="Q2" s="532"/>
      <c r="R2" s="129"/>
      <c r="S2" s="129"/>
      <c r="T2" s="129"/>
      <c r="U2" s="129"/>
      <c r="V2" s="129"/>
      <c r="W2" s="129"/>
      <c r="X2" s="129"/>
      <c r="Y2" s="129"/>
      <c r="Z2" s="129"/>
      <c r="AA2" s="129"/>
      <c r="AB2" s="129"/>
      <c r="AC2" s="129"/>
      <c r="AD2" s="129"/>
      <c r="AE2" s="129"/>
      <c r="AF2" s="129"/>
      <c r="AG2" s="129"/>
      <c r="AH2" s="129"/>
      <c r="AI2" s="129"/>
      <c r="AJ2" s="129"/>
      <c r="AK2" s="129"/>
      <c r="AL2" s="129"/>
      <c r="AM2" s="129"/>
    </row>
    <row r="3" spans="1:39" ht="30.75" customHeight="1">
      <c r="A3" s="533" t="s">
        <v>240</v>
      </c>
      <c r="B3" s="533"/>
      <c r="C3" s="533"/>
      <c r="D3" s="533"/>
      <c r="E3" s="533"/>
      <c r="F3" s="533"/>
      <c r="G3" s="533"/>
      <c r="H3" s="533"/>
      <c r="I3" s="533"/>
      <c r="J3" s="533"/>
      <c r="K3" s="533"/>
      <c r="L3" s="533"/>
      <c r="M3" s="533"/>
      <c r="N3" s="533"/>
      <c r="O3" s="533"/>
      <c r="P3" s="533"/>
      <c r="Q3" s="533"/>
      <c r="R3" s="51"/>
      <c r="S3" s="51"/>
      <c r="T3" s="51"/>
      <c r="U3" s="51"/>
      <c r="V3" s="51"/>
      <c r="W3" s="51"/>
      <c r="X3" s="51"/>
      <c r="Y3" s="51"/>
      <c r="Z3" s="51"/>
      <c r="AA3" s="51"/>
      <c r="AB3" s="51"/>
      <c r="AC3" s="51"/>
      <c r="AD3" s="51"/>
      <c r="AE3" s="51"/>
      <c r="AF3" s="51"/>
      <c r="AG3" s="51"/>
      <c r="AH3" s="51"/>
      <c r="AI3" s="51"/>
      <c r="AJ3" s="51"/>
      <c r="AK3" s="51"/>
      <c r="AL3" s="51"/>
      <c r="AM3" s="51"/>
    </row>
    <row r="4" spans="1:39" ht="36.75" customHeight="1">
      <c r="A4" s="534" t="s">
        <v>259</v>
      </c>
      <c r="B4" s="535"/>
      <c r="C4" s="536" t="str">
        <f>IF(ＤＡＴＡ!AB9="","",ＤＡＴＡ!AB9)</f>
        <v/>
      </c>
      <c r="D4" s="536"/>
      <c r="E4" s="536"/>
      <c r="F4" s="523" t="s">
        <v>47</v>
      </c>
      <c r="G4" s="523"/>
      <c r="H4" s="523"/>
      <c r="I4" s="537" t="s">
        <v>95</v>
      </c>
      <c r="J4" s="538"/>
      <c r="K4" s="538"/>
      <c r="L4" s="538"/>
      <c r="M4" s="539"/>
      <c r="N4" s="540" t="s">
        <v>48</v>
      </c>
      <c r="O4" s="541"/>
      <c r="P4" s="426" t="str">
        <f>IF(ＤＡＴＡ!AB13="","",ＤＡＴＡ!AB13)</f>
        <v/>
      </c>
      <c r="Q4" s="428"/>
      <c r="R4" s="51"/>
      <c r="S4" s="51"/>
      <c r="T4" s="51"/>
      <c r="U4" s="59"/>
      <c r="V4" s="51"/>
      <c r="W4" s="51"/>
      <c r="X4" s="51"/>
      <c r="Y4" s="59"/>
      <c r="Z4" s="51"/>
      <c r="AA4" s="51"/>
      <c r="AB4" s="51"/>
      <c r="AC4" s="51"/>
      <c r="AD4" s="51"/>
      <c r="AE4" s="51"/>
      <c r="AF4" s="59"/>
      <c r="AG4" s="51"/>
      <c r="AH4" s="51"/>
      <c r="AI4" s="51"/>
      <c r="AJ4" s="59"/>
      <c r="AK4" s="51"/>
      <c r="AL4" s="51"/>
      <c r="AM4" s="51"/>
    </row>
    <row r="5" spans="1:39" ht="18" customHeight="1">
      <c r="A5" s="542" t="s">
        <v>245</v>
      </c>
      <c r="B5" s="520"/>
      <c r="C5" s="648" t="str">
        <f>IF(ＤＡＴＡ!D4="","",(ＤＡＴＡ!D4)&amp;"こうとうがっこう")</f>
        <v/>
      </c>
      <c r="D5" s="666"/>
      <c r="E5" s="667"/>
      <c r="F5" s="566" t="s">
        <v>264</v>
      </c>
      <c r="G5" s="567"/>
      <c r="H5" s="568"/>
      <c r="I5" s="552" t="str">
        <f>IF(ＤＡＴＡ!D11="","",ＤＡＴＡ!D11)</f>
        <v/>
      </c>
      <c r="J5" s="553"/>
      <c r="K5" s="553"/>
      <c r="L5" s="553"/>
      <c r="M5" s="553"/>
      <c r="N5" s="553"/>
      <c r="O5" s="553"/>
      <c r="P5" s="553"/>
      <c r="Q5" s="429"/>
      <c r="R5" s="51"/>
      <c r="S5" s="51"/>
      <c r="T5" s="51"/>
      <c r="U5" s="51"/>
      <c r="V5" s="51"/>
      <c r="W5" s="51"/>
      <c r="X5" s="51"/>
      <c r="Y5" s="51"/>
      <c r="Z5" s="51"/>
      <c r="AA5" s="51"/>
      <c r="AB5" s="51"/>
      <c r="AC5" s="51"/>
      <c r="AD5" s="51"/>
      <c r="AE5" s="51"/>
      <c r="AF5" s="51"/>
      <c r="AG5" s="51"/>
      <c r="AH5" s="51"/>
      <c r="AI5" s="51"/>
      <c r="AJ5" s="51"/>
      <c r="AK5" s="51"/>
      <c r="AL5" s="51"/>
      <c r="AM5" s="51"/>
    </row>
    <row r="6" spans="1:39" ht="39.75" customHeight="1">
      <c r="A6" s="572" t="s">
        <v>262</v>
      </c>
      <c r="B6" s="529"/>
      <c r="C6" s="573" t="str">
        <f>IF(ＤＡＴＡ!D5="","",(ＤＡＴＡ!D5)&amp;"高等学校")</f>
        <v/>
      </c>
      <c r="D6" s="574"/>
      <c r="E6" s="575"/>
      <c r="F6" s="569"/>
      <c r="G6" s="570"/>
      <c r="H6" s="571"/>
      <c r="I6" s="555"/>
      <c r="J6" s="556"/>
      <c r="K6" s="556"/>
      <c r="L6" s="556"/>
      <c r="M6" s="556"/>
      <c r="N6" s="556"/>
      <c r="O6" s="556"/>
      <c r="P6" s="556"/>
      <c r="Q6" s="429"/>
      <c r="R6" s="51"/>
      <c r="S6" s="51"/>
      <c r="T6" s="51"/>
      <c r="U6" s="59"/>
      <c r="V6" s="51"/>
      <c r="W6" s="51"/>
      <c r="X6" s="51"/>
      <c r="Y6" s="59"/>
      <c r="Z6" s="51"/>
      <c r="AA6" s="51"/>
      <c r="AB6" s="51"/>
      <c r="AC6" s="51"/>
      <c r="AD6" s="51"/>
      <c r="AE6" s="51"/>
      <c r="AF6" s="51"/>
      <c r="AG6" s="51"/>
      <c r="AH6" s="51"/>
      <c r="AI6" s="51"/>
      <c r="AJ6" s="51"/>
      <c r="AK6" s="51"/>
      <c r="AL6" s="51"/>
      <c r="AM6" s="51"/>
    </row>
    <row r="7" spans="1:39" ht="18" customHeight="1">
      <c r="A7" s="542" t="s">
        <v>245</v>
      </c>
      <c r="B7" s="520"/>
      <c r="C7" s="521" t="str">
        <f>IF(ＤＡＴＡ!D6="","",(ＤＡＴＡ!D6))</f>
        <v/>
      </c>
      <c r="D7" s="522"/>
      <c r="E7" s="668"/>
      <c r="F7" s="546" t="s">
        <v>76</v>
      </c>
      <c r="G7" s="547"/>
      <c r="H7" s="548"/>
      <c r="I7" s="552" t="str">
        <f>IF(ＤＡＴＡ!D12="","",ＤＡＴＡ!D12)</f>
        <v/>
      </c>
      <c r="J7" s="553"/>
      <c r="K7" s="553"/>
      <c r="L7" s="553"/>
      <c r="M7" s="553"/>
      <c r="N7" s="553"/>
      <c r="O7" s="553"/>
      <c r="P7" s="553"/>
      <c r="Q7" s="428"/>
      <c r="R7" s="51"/>
      <c r="S7" s="51"/>
      <c r="T7" s="51"/>
      <c r="U7" s="59"/>
      <c r="V7" s="51"/>
      <c r="W7" s="51"/>
      <c r="X7" s="51"/>
      <c r="Y7" s="59"/>
      <c r="Z7" s="51"/>
      <c r="AA7" s="51"/>
      <c r="AB7" s="51"/>
      <c r="AC7" s="51"/>
      <c r="AD7" s="51"/>
      <c r="AE7" s="51"/>
      <c r="AF7" s="51"/>
      <c r="AG7" s="51"/>
      <c r="AH7" s="51"/>
      <c r="AI7" s="51"/>
      <c r="AJ7" s="51"/>
      <c r="AK7" s="51"/>
      <c r="AL7" s="51"/>
      <c r="AM7" s="51"/>
    </row>
    <row r="8" spans="1:39" ht="39.75" customHeight="1">
      <c r="A8" s="558" t="s">
        <v>263</v>
      </c>
      <c r="B8" s="559"/>
      <c r="C8" s="560" t="str">
        <f>IF(ＤＡＴＡ!D7="","",(ＤＡＴＡ!D7))</f>
        <v/>
      </c>
      <c r="D8" s="561"/>
      <c r="E8" s="562"/>
      <c r="F8" s="549"/>
      <c r="G8" s="550"/>
      <c r="H8" s="551"/>
      <c r="I8" s="555"/>
      <c r="J8" s="556"/>
      <c r="K8" s="556"/>
      <c r="L8" s="556"/>
      <c r="M8" s="556"/>
      <c r="N8" s="556"/>
      <c r="O8" s="556"/>
      <c r="P8" s="556"/>
      <c r="Q8" s="428"/>
      <c r="R8" s="51"/>
      <c r="S8" s="51"/>
      <c r="T8" s="51"/>
      <c r="U8" s="51"/>
      <c r="V8" s="59"/>
      <c r="W8" s="59"/>
      <c r="X8" s="51"/>
      <c r="Y8" s="51"/>
      <c r="Z8" s="59"/>
      <c r="AA8" s="59"/>
      <c r="AB8" s="59"/>
      <c r="AC8" s="59"/>
      <c r="AD8" s="59"/>
      <c r="AE8" s="59"/>
      <c r="AF8" s="59"/>
      <c r="AG8" s="59"/>
      <c r="AH8" s="59"/>
      <c r="AI8" s="59"/>
      <c r="AJ8" s="59"/>
      <c r="AK8" s="59"/>
      <c r="AL8" s="59"/>
      <c r="AM8" s="59"/>
    </row>
    <row r="9" spans="1:39" ht="18" customHeight="1">
      <c r="A9" s="509" t="s">
        <v>261</v>
      </c>
      <c r="B9" s="510"/>
      <c r="C9" s="133" t="str">
        <f>IF(ＤＡＴＡ!D8="","","〒 "&amp;ＤＡＴＡ!D8)</f>
        <v/>
      </c>
      <c r="D9" s="513" t="str">
        <f>IF(ＤＡＴＡ!D9="","","ふりがな："&amp;ＤＡＴＡ!D9)</f>
        <v/>
      </c>
      <c r="E9" s="514"/>
      <c r="F9" s="514"/>
      <c r="G9" s="514"/>
      <c r="H9" s="514"/>
      <c r="I9" s="514"/>
      <c r="J9" s="514"/>
      <c r="K9" s="514"/>
      <c r="L9" s="514"/>
      <c r="M9" s="514"/>
      <c r="N9" s="514"/>
      <c r="O9" s="514"/>
      <c r="P9" s="514"/>
      <c r="Q9" s="428"/>
      <c r="R9" s="51"/>
      <c r="S9" s="51"/>
      <c r="T9" s="51"/>
      <c r="U9" s="51"/>
      <c r="V9" s="51"/>
      <c r="W9" s="51"/>
      <c r="X9" s="51"/>
      <c r="Y9" s="51"/>
      <c r="Z9" s="51"/>
      <c r="AA9" s="51"/>
      <c r="AB9" s="51"/>
      <c r="AC9" s="51"/>
      <c r="AD9" s="51"/>
      <c r="AE9" s="51"/>
      <c r="AF9" s="51"/>
      <c r="AG9" s="51"/>
      <c r="AH9" s="51"/>
      <c r="AI9" s="51"/>
      <c r="AJ9" s="51"/>
      <c r="AK9" s="51"/>
      <c r="AL9" s="51"/>
      <c r="AM9" s="51"/>
    </row>
    <row r="10" spans="1:39" ht="39.75" customHeight="1">
      <c r="A10" s="511"/>
      <c r="B10" s="512"/>
      <c r="C10" s="516" t="str">
        <f>IF(ＤＡＴＡ!D10="","",ＤＡＴＡ!D10)</f>
        <v/>
      </c>
      <c r="D10" s="517"/>
      <c r="E10" s="518"/>
      <c r="F10" s="517"/>
      <c r="G10" s="517"/>
      <c r="H10" s="517"/>
      <c r="I10" s="517"/>
      <c r="J10" s="517"/>
      <c r="K10" s="517"/>
      <c r="L10" s="517"/>
      <c r="M10" s="517"/>
      <c r="N10" s="517"/>
      <c r="O10" s="138"/>
      <c r="P10" s="427"/>
      <c r="Q10" s="428"/>
      <c r="R10" s="51"/>
      <c r="S10" s="51"/>
      <c r="T10" s="51"/>
      <c r="U10" s="51"/>
      <c r="V10" s="51"/>
      <c r="W10" s="51"/>
      <c r="X10" s="51"/>
      <c r="Y10" s="51"/>
      <c r="Z10" s="51"/>
      <c r="AA10" s="51"/>
      <c r="AB10" s="51"/>
      <c r="AC10" s="51"/>
      <c r="AD10" s="51"/>
      <c r="AE10" s="51"/>
      <c r="AF10" s="51"/>
      <c r="AG10" s="51"/>
      <c r="AH10" s="51"/>
      <c r="AI10" s="51"/>
      <c r="AJ10" s="51"/>
      <c r="AK10" s="51"/>
      <c r="AL10" s="51"/>
      <c r="AM10" s="51"/>
    </row>
    <row r="11" spans="1:39" ht="18" customHeight="1">
      <c r="A11" s="519" t="s">
        <v>245</v>
      </c>
      <c r="B11" s="520"/>
      <c r="C11" s="521" t="str">
        <f>IF(ＤＡＴＡ!D13="","",(ＤＡＴＡ!D13))</f>
        <v/>
      </c>
      <c r="D11" s="522"/>
      <c r="E11" s="523" t="s">
        <v>265</v>
      </c>
      <c r="F11" s="524" t="str">
        <f>IF(ＤＡＴＡ!D15="","",(ＤＡＴＡ!D15))</f>
        <v/>
      </c>
      <c r="G11" s="524"/>
      <c r="H11" s="524"/>
      <c r="I11" s="524"/>
      <c r="J11" s="524"/>
      <c r="K11" s="524"/>
      <c r="L11" s="524"/>
      <c r="M11" s="526" t="s">
        <v>96</v>
      </c>
      <c r="N11" s="458"/>
      <c r="O11" s="458"/>
      <c r="P11" s="458"/>
      <c r="Q11" s="430"/>
      <c r="R11" s="59"/>
      <c r="S11" s="51"/>
      <c r="T11" s="51"/>
      <c r="U11" s="179"/>
      <c r="V11" s="51"/>
      <c r="W11" s="51"/>
      <c r="X11" s="51"/>
      <c r="Y11" s="51"/>
      <c r="Z11" s="51"/>
      <c r="AA11" s="51"/>
      <c r="AB11" s="51"/>
      <c r="AC11" s="51"/>
      <c r="AD11" s="51"/>
      <c r="AE11" s="59"/>
      <c r="AF11" s="51"/>
      <c r="AG11" s="51"/>
      <c r="AH11" s="51"/>
      <c r="AI11" s="51"/>
      <c r="AJ11" s="51"/>
      <c r="AK11" s="51"/>
      <c r="AL11" s="51"/>
      <c r="AM11" s="51"/>
    </row>
    <row r="12" spans="1:39" ht="39.75" customHeight="1">
      <c r="A12" s="528" t="s">
        <v>260</v>
      </c>
      <c r="B12" s="529"/>
      <c r="C12" s="530" t="str">
        <f>IF(ＤＡＴＡ!D14="","",(ＤＡＴＡ!D14))</f>
        <v/>
      </c>
      <c r="D12" s="531"/>
      <c r="E12" s="523"/>
      <c r="F12" s="525"/>
      <c r="G12" s="525"/>
      <c r="H12" s="525"/>
      <c r="I12" s="525"/>
      <c r="J12" s="525"/>
      <c r="K12" s="525"/>
      <c r="L12" s="525"/>
      <c r="M12" s="493" t="str">
        <f>IF(ＤＡＴＡ!U4="","",ＤＡＴＡ!U4)</f>
        <v/>
      </c>
      <c r="N12" s="494"/>
      <c r="O12" s="494"/>
      <c r="P12" s="494"/>
      <c r="Q12" s="428"/>
      <c r="R12" s="51"/>
      <c r="S12" s="59"/>
      <c r="T12" s="51"/>
      <c r="U12" s="51"/>
      <c r="V12" s="59"/>
      <c r="W12" s="59"/>
      <c r="X12" s="59"/>
      <c r="Y12" s="59"/>
      <c r="Z12" s="59"/>
      <c r="AA12" s="59"/>
      <c r="AB12" s="59"/>
      <c r="AC12" s="59"/>
      <c r="AD12" s="51"/>
      <c r="AE12" s="59"/>
      <c r="AF12" s="51"/>
      <c r="AG12" s="51"/>
      <c r="AH12" s="51"/>
      <c r="AI12" s="51"/>
      <c r="AJ12" s="51"/>
      <c r="AK12" s="51"/>
      <c r="AL12" s="51"/>
      <c r="AM12" s="51"/>
    </row>
    <row r="13" spans="1:39" ht="34.5" customHeight="1">
      <c r="A13" s="53"/>
      <c r="B13" s="53"/>
      <c r="C13" s="53"/>
      <c r="D13" s="53"/>
      <c r="E13" s="131"/>
      <c r="F13" s="53"/>
      <c r="G13" s="53"/>
      <c r="H13" s="53"/>
      <c r="I13" s="53"/>
      <c r="J13" s="53"/>
      <c r="K13" s="53"/>
      <c r="L13" s="53"/>
      <c r="M13" s="53"/>
      <c r="N13" s="58"/>
      <c r="O13" s="58"/>
      <c r="P13" s="58"/>
      <c r="Q13" s="51"/>
      <c r="R13" s="51"/>
      <c r="S13" s="51"/>
      <c r="T13" s="51"/>
      <c r="U13" s="51"/>
      <c r="V13" s="51"/>
      <c r="W13" s="51"/>
      <c r="X13" s="51"/>
      <c r="Y13" s="51"/>
      <c r="Z13" s="51"/>
      <c r="AA13" s="51"/>
      <c r="AB13" s="51"/>
      <c r="AC13" s="51"/>
      <c r="AD13" s="51"/>
      <c r="AE13" s="51"/>
      <c r="AF13" s="51"/>
      <c r="AG13" s="51"/>
      <c r="AH13" s="51"/>
      <c r="AI13" s="51"/>
      <c r="AJ13" s="51"/>
      <c r="AK13" s="51"/>
      <c r="AL13" s="51"/>
      <c r="AM13" s="51"/>
    </row>
    <row r="14" spans="1:39" ht="26.25" customHeight="1">
      <c r="A14" s="68"/>
      <c r="B14" s="496" t="s">
        <v>54</v>
      </c>
      <c r="C14" s="497"/>
      <c r="D14" s="57" t="s">
        <v>56</v>
      </c>
      <c r="E14" s="500" t="s">
        <v>57</v>
      </c>
      <c r="F14" s="496" t="s">
        <v>58</v>
      </c>
      <c r="G14" s="502"/>
      <c r="H14" s="502"/>
      <c r="I14" s="502"/>
      <c r="J14" s="502"/>
      <c r="K14" s="502"/>
      <c r="L14" s="497"/>
      <c r="M14" s="504" t="s">
        <v>239</v>
      </c>
      <c r="N14" s="461" t="s">
        <v>83</v>
      </c>
      <c r="O14" s="462"/>
      <c r="P14" s="508" t="s">
        <v>79</v>
      </c>
      <c r="Q14" s="429"/>
      <c r="R14" s="163"/>
      <c r="S14" s="163"/>
      <c r="T14" s="59"/>
      <c r="U14" s="59"/>
      <c r="V14" s="59"/>
      <c r="W14" s="59"/>
      <c r="X14" s="59"/>
      <c r="Y14" s="59"/>
      <c r="Z14" s="59"/>
      <c r="AA14" s="59"/>
      <c r="AB14" s="59"/>
      <c r="AC14" s="59"/>
      <c r="AD14" s="59"/>
      <c r="AE14" s="59"/>
      <c r="AF14" s="59"/>
      <c r="AG14" s="59"/>
      <c r="AH14" s="59"/>
      <c r="AI14" s="59"/>
      <c r="AJ14" s="59"/>
      <c r="AK14" s="59"/>
      <c r="AL14" s="59"/>
      <c r="AM14" s="59"/>
    </row>
    <row r="15" spans="1:39" ht="26.25" customHeight="1">
      <c r="A15" s="127"/>
      <c r="B15" s="498"/>
      <c r="C15" s="499"/>
      <c r="D15" s="61" t="s">
        <v>63</v>
      </c>
      <c r="E15" s="501"/>
      <c r="F15" s="498"/>
      <c r="G15" s="503"/>
      <c r="H15" s="503"/>
      <c r="I15" s="503"/>
      <c r="J15" s="503"/>
      <c r="K15" s="503"/>
      <c r="L15" s="499"/>
      <c r="M15" s="505"/>
      <c r="N15" s="506"/>
      <c r="O15" s="507"/>
      <c r="P15" s="508"/>
      <c r="Q15" s="429"/>
      <c r="R15" s="163"/>
      <c r="S15" s="163"/>
      <c r="T15" s="59"/>
      <c r="U15" s="59"/>
      <c r="V15" s="59"/>
      <c r="W15" s="59"/>
      <c r="X15" s="59"/>
      <c r="Y15" s="59"/>
      <c r="Z15" s="59"/>
      <c r="AA15" s="59"/>
      <c r="AB15" s="59"/>
      <c r="AC15" s="59"/>
      <c r="AD15" s="59"/>
      <c r="AE15" s="59"/>
      <c r="AF15" s="59"/>
      <c r="AG15" s="59"/>
      <c r="AH15" s="59"/>
      <c r="AI15" s="59"/>
      <c r="AJ15" s="59"/>
      <c r="AK15" s="59"/>
      <c r="AL15" s="59"/>
      <c r="AM15" s="59"/>
    </row>
    <row r="16" spans="1:39" ht="26.25" customHeight="1">
      <c r="A16" s="484" t="s">
        <v>242</v>
      </c>
      <c r="B16" s="451" t="str">
        <f>IF(ＤＡＴＡ!J4="","",ＤＡＴＡ!J4)</f>
        <v/>
      </c>
      <c r="C16" s="452"/>
      <c r="D16" s="60" t="str">
        <f>IF(ＤＡＴＡ!L4="","",ＤＡＴＡ!L4)</f>
        <v/>
      </c>
      <c r="E16" s="455" t="str">
        <f>IF(ＤＡＴＡ!M4="","",ＤＡＴＡ!M4)</f>
        <v/>
      </c>
      <c r="F16" s="441" t="str">
        <f>IF(ＤＡＴＡ!N4="","",ＤＡＴＡ!N4)</f>
        <v/>
      </c>
      <c r="G16" s="457"/>
      <c r="H16" s="65" t="s">
        <v>70</v>
      </c>
      <c r="I16" s="458" t="str">
        <f>IF(ＤＡＴＡ!Q4="","",ＤＡＴＡ!Q4)</f>
        <v/>
      </c>
      <c r="J16" s="65" t="s">
        <v>70</v>
      </c>
      <c r="K16" s="457" t="str">
        <f>IF(ＤＡＴＡ!S4="","",ＤＡＴＡ!S4)</f>
        <v/>
      </c>
      <c r="L16" s="56"/>
      <c r="M16" s="441" t="str">
        <f>IF(ＤＡＴＡ!V4="","",ＤＡＴＡ!V4)</f>
        <v/>
      </c>
      <c r="N16" s="461">
        <f>ＤＡＴＡ!D18</f>
        <v>0</v>
      </c>
      <c r="O16" s="462"/>
      <c r="P16" s="508">
        <f>ＤＡＴＡ!D19</f>
        <v>0</v>
      </c>
      <c r="Q16" s="428"/>
      <c r="R16" s="51"/>
      <c r="S16" s="163"/>
      <c r="T16" s="59"/>
      <c r="U16" s="59"/>
      <c r="V16" s="59"/>
      <c r="W16" s="59"/>
      <c r="X16" s="59"/>
      <c r="Y16" s="59"/>
      <c r="Z16" s="59"/>
      <c r="AA16" s="59"/>
      <c r="AB16" s="59"/>
      <c r="AC16" s="59"/>
      <c r="AD16" s="59"/>
      <c r="AE16" s="59"/>
      <c r="AF16" s="59"/>
      <c r="AG16" s="59"/>
      <c r="AH16" s="59"/>
      <c r="AI16" s="59"/>
      <c r="AJ16" s="59"/>
      <c r="AK16" s="59"/>
      <c r="AL16" s="59"/>
      <c r="AM16" s="59"/>
    </row>
    <row r="17" spans="1:39" ht="26.25" customHeight="1">
      <c r="A17" s="485"/>
      <c r="B17" s="453"/>
      <c r="C17" s="454"/>
      <c r="D17" s="62" t="str">
        <f>IF(ＤＡＴＡ!L5="","",ＤＡＴＡ!L5)</f>
        <v/>
      </c>
      <c r="E17" s="456" t="str">
        <f>IF(ＤＡＴＡ!M5="","",ＤＡＴＡ!M5)</f>
        <v/>
      </c>
      <c r="F17" s="63" t="s">
        <v>73</v>
      </c>
      <c r="G17" s="64" t="str">
        <f>IF(ＤＡＴＡ!O5="","",ＤＡＴＡ!O5)</f>
        <v/>
      </c>
      <c r="H17" s="64" t="s">
        <v>74</v>
      </c>
      <c r="I17" s="459" t="str">
        <f>IF(ＤＡＴＡ!Q5="","",ＤＡＴＡ!Q5)</f>
        <v/>
      </c>
      <c r="J17" s="64" t="s">
        <v>41</v>
      </c>
      <c r="K17" s="460" t="str">
        <f>IF(ＤＡＴＡ!S5="","",ＤＡＴＡ!S5)</f>
        <v/>
      </c>
      <c r="L17" s="66" t="s">
        <v>43</v>
      </c>
      <c r="M17" s="442" t="str">
        <f>IF(ＤＡＴＡ!U5="","",ＤＡＴＡ!U5)</f>
        <v/>
      </c>
      <c r="N17" s="445"/>
      <c r="O17" s="446"/>
      <c r="P17" s="508"/>
      <c r="Q17" s="428"/>
      <c r="R17" s="51"/>
      <c r="S17" s="163"/>
      <c r="T17" s="59"/>
      <c r="U17" s="59"/>
      <c r="V17" s="59"/>
      <c r="W17" s="59"/>
      <c r="X17" s="59"/>
      <c r="Y17" s="59"/>
      <c r="Z17" s="59"/>
      <c r="AA17" s="59"/>
      <c r="AB17" s="59"/>
      <c r="AC17" s="59"/>
      <c r="AD17" s="59"/>
      <c r="AE17" s="59"/>
      <c r="AF17" s="59"/>
      <c r="AG17" s="59"/>
      <c r="AH17" s="59"/>
      <c r="AI17" s="59"/>
      <c r="AJ17" s="59"/>
      <c r="AK17" s="59"/>
      <c r="AL17" s="59"/>
      <c r="AM17" s="59"/>
    </row>
    <row r="18" spans="1:39" ht="26.25" customHeight="1">
      <c r="A18" s="485"/>
      <c r="B18" s="451" t="str">
        <f>IF(ＤＡＴＡ!J6="","",ＤＡＴＡ!J6)</f>
        <v/>
      </c>
      <c r="C18" s="452"/>
      <c r="D18" s="60" t="str">
        <f>IF(ＤＡＴＡ!L6="","",ＤＡＴＡ!L6)</f>
        <v/>
      </c>
      <c r="E18" s="455" t="str">
        <f>IF(ＤＡＴＡ!M6="","",ＤＡＴＡ!M6)</f>
        <v/>
      </c>
      <c r="F18" s="441" t="str">
        <f>IF(ＤＡＴＡ!N6="","",ＤＡＴＡ!N6)</f>
        <v/>
      </c>
      <c r="G18" s="457"/>
      <c r="H18" s="65" t="s">
        <v>70</v>
      </c>
      <c r="I18" s="458" t="str">
        <f>IF(ＤＡＴＡ!Q6="","",ＤＡＴＡ!Q6)</f>
        <v/>
      </c>
      <c r="J18" s="65" t="s">
        <v>70</v>
      </c>
      <c r="K18" s="457" t="str">
        <f>IF(ＤＡＴＡ!S6="","",ＤＡＴＡ!S6)</f>
        <v/>
      </c>
      <c r="L18" s="56"/>
      <c r="M18" s="441" t="str">
        <f>IF(ＤＡＴＡ!V6="","",ＤＡＴＡ!V6)</f>
        <v/>
      </c>
      <c r="N18" s="445"/>
      <c r="O18" s="446"/>
      <c r="P18" s="508"/>
      <c r="Q18" s="428"/>
      <c r="R18" s="51"/>
      <c r="S18" s="163"/>
      <c r="T18" s="59"/>
      <c r="U18" s="59"/>
      <c r="V18" s="59"/>
      <c r="W18" s="59"/>
      <c r="X18" s="59"/>
      <c r="Y18" s="59"/>
      <c r="Z18" s="59"/>
      <c r="AA18" s="59"/>
      <c r="AB18" s="59"/>
      <c r="AC18" s="59"/>
      <c r="AD18" s="59"/>
      <c r="AE18" s="59"/>
      <c r="AF18" s="59"/>
      <c r="AG18" s="59"/>
      <c r="AH18" s="59"/>
      <c r="AI18" s="59"/>
      <c r="AJ18" s="59"/>
      <c r="AK18" s="59"/>
      <c r="AL18" s="59"/>
      <c r="AM18" s="59"/>
    </row>
    <row r="19" spans="1:39" ht="26.25" customHeight="1">
      <c r="A19" s="485"/>
      <c r="B19" s="453"/>
      <c r="C19" s="454"/>
      <c r="D19" s="62" t="str">
        <f>IF(ＤＡＴＡ!L7="","",ＤＡＴＡ!L7)</f>
        <v/>
      </c>
      <c r="E19" s="456" t="str">
        <f>IF(ＤＡＴＡ!M7="","",ＤＡＴＡ!M7)</f>
        <v/>
      </c>
      <c r="F19" s="63" t="s">
        <v>73</v>
      </c>
      <c r="G19" s="64" t="str">
        <f>IF(ＤＡＴＡ!O7="","",ＤＡＴＡ!O7)</f>
        <v/>
      </c>
      <c r="H19" s="64" t="s">
        <v>74</v>
      </c>
      <c r="I19" s="459" t="str">
        <f>IF(ＤＡＴＡ!Q7="","",ＤＡＴＡ!Q7)</f>
        <v/>
      </c>
      <c r="J19" s="64" t="s">
        <v>41</v>
      </c>
      <c r="K19" s="460" t="str">
        <f>IF(ＤＡＴＡ!S7="","",ＤＡＴＡ!S7)</f>
        <v/>
      </c>
      <c r="L19" s="66" t="s">
        <v>43</v>
      </c>
      <c r="M19" s="442" t="str">
        <f>IF(ＤＡＴＡ!U7="","",ＤＡＴＡ!U7)</f>
        <v/>
      </c>
      <c r="N19" s="445"/>
      <c r="O19" s="446"/>
      <c r="P19" s="508"/>
      <c r="Q19" s="137"/>
      <c r="R19" s="51"/>
      <c r="S19" s="163"/>
      <c r="T19" s="59"/>
      <c r="U19" s="59"/>
      <c r="V19" s="59"/>
      <c r="W19" s="59"/>
      <c r="X19" s="59"/>
      <c r="Y19" s="59"/>
      <c r="Z19" s="59"/>
      <c r="AA19" s="59"/>
      <c r="AB19" s="59"/>
      <c r="AC19" s="59"/>
      <c r="AD19" s="59"/>
      <c r="AE19" s="59"/>
      <c r="AF19" s="59"/>
      <c r="AG19" s="59"/>
      <c r="AH19" s="59"/>
      <c r="AI19" s="59"/>
      <c r="AJ19" s="59"/>
      <c r="AK19" s="59"/>
      <c r="AL19" s="59"/>
      <c r="AM19" s="59"/>
    </row>
    <row r="20" spans="1:39" ht="26.25" customHeight="1">
      <c r="A20" s="485"/>
      <c r="B20" s="451" t="str">
        <f>IF(ＤＡＴＡ!J8="","",ＤＡＴＡ!J8)</f>
        <v/>
      </c>
      <c r="C20" s="452"/>
      <c r="D20" s="60" t="str">
        <f>IF(ＤＡＴＡ!L8="","",ＤＡＴＡ!L8)</f>
        <v/>
      </c>
      <c r="E20" s="455" t="str">
        <f>IF(ＤＡＴＡ!M8="","",ＤＡＴＡ!M8)</f>
        <v/>
      </c>
      <c r="F20" s="441" t="str">
        <f>IF(ＤＡＴＡ!N8="","",ＤＡＴＡ!N8)</f>
        <v/>
      </c>
      <c r="G20" s="457"/>
      <c r="H20" s="65" t="s">
        <v>70</v>
      </c>
      <c r="I20" s="458" t="str">
        <f>IF(ＤＡＴＡ!Q8="","",ＤＡＴＡ!Q8)</f>
        <v/>
      </c>
      <c r="J20" s="65" t="s">
        <v>70</v>
      </c>
      <c r="K20" s="457" t="str">
        <f>IF(ＤＡＴＡ!S8="","",ＤＡＴＡ!S8)</f>
        <v/>
      </c>
      <c r="L20" s="56"/>
      <c r="M20" s="441" t="str">
        <f>IF(ＤＡＴＡ!V8="","",ＤＡＴＡ!V8)</f>
        <v/>
      </c>
      <c r="N20" s="445"/>
      <c r="O20" s="446"/>
      <c r="P20" s="508"/>
      <c r="Q20" s="137"/>
      <c r="R20" s="51"/>
      <c r="S20" s="163"/>
      <c r="T20" s="59"/>
      <c r="U20" s="59"/>
      <c r="V20" s="59"/>
      <c r="W20" s="59"/>
      <c r="X20" s="59"/>
      <c r="Y20" s="59"/>
      <c r="Z20" s="59"/>
      <c r="AA20" s="59"/>
      <c r="AB20" s="59"/>
      <c r="AC20" s="59"/>
      <c r="AD20" s="59"/>
      <c r="AE20" s="59"/>
      <c r="AF20" s="59"/>
      <c r="AG20" s="59"/>
      <c r="AH20" s="59"/>
      <c r="AI20" s="59"/>
      <c r="AJ20" s="59"/>
      <c r="AK20" s="59"/>
      <c r="AL20" s="59"/>
      <c r="AM20" s="59"/>
    </row>
    <row r="21" spans="1:39" ht="26.25" customHeight="1">
      <c r="A21" s="485"/>
      <c r="B21" s="453"/>
      <c r="C21" s="454"/>
      <c r="D21" s="62" t="str">
        <f>IF(ＤＡＴＡ!L9="","",ＤＡＴＡ!L9)</f>
        <v/>
      </c>
      <c r="E21" s="456" t="str">
        <f>IF(ＤＡＴＡ!M9="","",ＤＡＴＡ!M9)</f>
        <v/>
      </c>
      <c r="F21" s="63" t="s">
        <v>73</v>
      </c>
      <c r="G21" s="64" t="str">
        <f>IF(ＤＡＴＡ!O9="","",ＤＡＴＡ!O9)</f>
        <v/>
      </c>
      <c r="H21" s="64" t="s">
        <v>74</v>
      </c>
      <c r="I21" s="459" t="str">
        <f>IF(ＤＡＴＡ!Q9="","",ＤＡＴＡ!Q9)</f>
        <v/>
      </c>
      <c r="J21" s="64" t="s">
        <v>41</v>
      </c>
      <c r="K21" s="460" t="str">
        <f>IF(ＤＡＴＡ!S9="","",ＤＡＴＡ!S9)</f>
        <v/>
      </c>
      <c r="L21" s="66" t="s">
        <v>43</v>
      </c>
      <c r="M21" s="442" t="str">
        <f>IF(ＤＡＴＡ!U9="","",ＤＡＴＡ!U9)</f>
        <v/>
      </c>
      <c r="N21" s="445"/>
      <c r="O21" s="446"/>
      <c r="P21" s="508"/>
      <c r="Q21" s="137"/>
      <c r="R21" s="51"/>
      <c r="S21" s="163"/>
      <c r="T21" s="59"/>
      <c r="U21" s="59"/>
      <c r="V21" s="59"/>
      <c r="W21" s="59"/>
      <c r="X21" s="59"/>
      <c r="Y21" s="59"/>
      <c r="Z21" s="59"/>
      <c r="AA21" s="59"/>
      <c r="AB21" s="59"/>
      <c r="AC21" s="59"/>
      <c r="AD21" s="59"/>
      <c r="AE21" s="59"/>
      <c r="AF21" s="59"/>
      <c r="AG21" s="59"/>
      <c r="AH21" s="59"/>
      <c r="AI21" s="59"/>
      <c r="AJ21" s="59"/>
      <c r="AK21" s="59"/>
      <c r="AL21" s="59"/>
      <c r="AM21" s="59"/>
    </row>
    <row r="22" spans="1:39" ht="26.25" customHeight="1">
      <c r="A22" s="485"/>
      <c r="B22" s="451" t="str">
        <f>IF(ＤＡＴＡ!J10="","",ＤＡＴＡ!J10)</f>
        <v/>
      </c>
      <c r="C22" s="452"/>
      <c r="D22" s="60" t="str">
        <f>IF(ＤＡＴＡ!L10="","",ＤＡＴＡ!L10)</f>
        <v/>
      </c>
      <c r="E22" s="455" t="str">
        <f>IF(ＤＡＴＡ!M10="","",ＤＡＴＡ!M10)</f>
        <v/>
      </c>
      <c r="F22" s="441" t="str">
        <f>IF(ＤＡＴＡ!N10="","",ＤＡＴＡ!N10)</f>
        <v/>
      </c>
      <c r="G22" s="457"/>
      <c r="H22" s="65" t="s">
        <v>70</v>
      </c>
      <c r="I22" s="458" t="str">
        <f>IF(ＤＡＴＡ!Q10="","",ＤＡＴＡ!Q10)</f>
        <v/>
      </c>
      <c r="J22" s="65" t="s">
        <v>70</v>
      </c>
      <c r="K22" s="457" t="str">
        <f>IF(ＤＡＴＡ!S10="","",ＤＡＴＡ!S10)</f>
        <v/>
      </c>
      <c r="L22" s="56"/>
      <c r="M22" s="441" t="str">
        <f>IF(ＤＡＴＡ!V10="","",ＤＡＴＡ!V10)</f>
        <v/>
      </c>
      <c r="N22" s="445"/>
      <c r="O22" s="446"/>
      <c r="P22" s="508"/>
      <c r="Q22" s="137"/>
      <c r="R22" s="51"/>
      <c r="S22" s="163"/>
      <c r="T22" s="59"/>
      <c r="U22" s="59"/>
      <c r="V22" s="59"/>
      <c r="W22" s="59"/>
      <c r="X22" s="59"/>
      <c r="Y22" s="59"/>
      <c r="Z22" s="59"/>
      <c r="AA22" s="59"/>
      <c r="AB22" s="59"/>
      <c r="AC22" s="59"/>
      <c r="AD22" s="59"/>
      <c r="AE22" s="59"/>
      <c r="AF22" s="59"/>
      <c r="AG22" s="59"/>
      <c r="AH22" s="59"/>
      <c r="AI22" s="59"/>
      <c r="AJ22" s="59"/>
      <c r="AK22" s="59"/>
      <c r="AL22" s="59"/>
      <c r="AM22" s="59"/>
    </row>
    <row r="23" spans="1:39" ht="26.25" customHeight="1">
      <c r="A23" s="485"/>
      <c r="B23" s="453"/>
      <c r="C23" s="454"/>
      <c r="D23" s="62" t="str">
        <f>IF(ＤＡＴＡ!L11="","",ＤＡＴＡ!L11)</f>
        <v/>
      </c>
      <c r="E23" s="456" t="str">
        <f>IF(ＤＡＴＡ!M11="","",ＤＡＴＡ!M11)</f>
        <v/>
      </c>
      <c r="F23" s="63" t="s">
        <v>73</v>
      </c>
      <c r="G23" s="64" t="str">
        <f>IF(ＤＡＴＡ!O11="","",ＤＡＴＡ!O11)</f>
        <v/>
      </c>
      <c r="H23" s="64" t="s">
        <v>74</v>
      </c>
      <c r="I23" s="459" t="str">
        <f>IF(ＤＡＴＡ!Q11="","",ＤＡＴＡ!Q11)</f>
        <v/>
      </c>
      <c r="J23" s="64" t="s">
        <v>41</v>
      </c>
      <c r="K23" s="460" t="str">
        <f>IF(ＤＡＴＡ!S11="","",ＤＡＴＡ!S11)</f>
        <v/>
      </c>
      <c r="L23" s="66" t="s">
        <v>43</v>
      </c>
      <c r="M23" s="442" t="str">
        <f>IF(ＤＡＴＡ!U11="","",ＤＡＴＡ!U11)</f>
        <v/>
      </c>
      <c r="N23" s="445"/>
      <c r="O23" s="446"/>
      <c r="P23" s="508"/>
      <c r="Q23" s="137"/>
      <c r="R23" s="51"/>
      <c r="S23" s="163"/>
      <c r="T23" s="59"/>
      <c r="U23" s="59"/>
      <c r="V23" s="59"/>
      <c r="W23" s="59"/>
      <c r="X23" s="59"/>
      <c r="Y23" s="59"/>
      <c r="Z23" s="59"/>
      <c r="AA23" s="59"/>
      <c r="AB23" s="59"/>
      <c r="AC23" s="59"/>
      <c r="AD23" s="59"/>
      <c r="AE23" s="59"/>
      <c r="AF23" s="59"/>
      <c r="AG23" s="59"/>
      <c r="AH23" s="59"/>
      <c r="AI23" s="59"/>
      <c r="AJ23" s="59"/>
      <c r="AK23" s="59"/>
      <c r="AL23" s="59"/>
      <c r="AM23" s="59"/>
    </row>
    <row r="24" spans="1:39" ht="26.25" customHeight="1">
      <c r="A24" s="484" t="s">
        <v>243</v>
      </c>
      <c r="B24" s="451" t="str">
        <f>IF(ＤＡＴＡ!J16="","",ＤＡＴＡ!J16)</f>
        <v/>
      </c>
      <c r="C24" s="452"/>
      <c r="D24" s="60" t="str">
        <f>IF(ＤＡＴＡ!L16="","",ＤＡＴＡ!L16)</f>
        <v/>
      </c>
      <c r="E24" s="455" t="str">
        <f>IF(ＤＡＴＡ!M16="","",ＤＡＴＡ!M16)</f>
        <v/>
      </c>
      <c r="F24" s="441" t="str">
        <f>IF(ＤＡＴＡ!N16="","",ＤＡＴＡ!N16)</f>
        <v/>
      </c>
      <c r="G24" s="457" t="str">
        <f>IF(ＤＡＴＡ!O16="","",ＤＡＴＡ!O16)</f>
        <v/>
      </c>
      <c r="H24" s="65" t="s">
        <v>70</v>
      </c>
      <c r="I24" s="458" t="str">
        <f>IF(ＤＡＴＡ!Q16="","",ＤＡＴＡ!Q16)</f>
        <v/>
      </c>
      <c r="J24" s="65" t="s">
        <v>70</v>
      </c>
      <c r="K24" s="457" t="str">
        <f>IF(ＤＡＴＡ!S16="","",ＤＡＴＡ!S16)</f>
        <v/>
      </c>
      <c r="L24" s="56"/>
      <c r="M24" s="441" t="str">
        <f>IF(ＤＡＴＡ!V16="","",ＤＡＴＡ!V16)</f>
        <v/>
      </c>
      <c r="N24" s="445"/>
      <c r="O24" s="446"/>
      <c r="P24" s="508"/>
      <c r="Q24" s="137"/>
      <c r="R24" s="51"/>
      <c r="S24" s="163"/>
      <c r="T24" s="59"/>
      <c r="U24" s="59"/>
      <c r="V24" s="59"/>
      <c r="W24" s="59"/>
      <c r="X24" s="59"/>
      <c r="Y24" s="59"/>
      <c r="Z24" s="59"/>
      <c r="AA24" s="59"/>
      <c r="AB24" s="59"/>
      <c r="AC24" s="59"/>
      <c r="AD24" s="59"/>
      <c r="AE24" s="59"/>
      <c r="AF24" s="59"/>
      <c r="AG24" s="59"/>
      <c r="AH24" s="59"/>
      <c r="AI24" s="59"/>
      <c r="AJ24" s="59"/>
      <c r="AK24" s="59"/>
      <c r="AL24" s="59"/>
      <c r="AM24" s="59"/>
    </row>
    <row r="25" spans="1:39" ht="26.25" customHeight="1">
      <c r="A25" s="485"/>
      <c r="B25" s="453"/>
      <c r="C25" s="454"/>
      <c r="D25" s="62" t="str">
        <f>IF(ＤＡＴＡ!L17="","",ＤＡＴＡ!L17)</f>
        <v/>
      </c>
      <c r="E25" s="456" t="str">
        <f>IF(ＤＡＴＡ!M17="","",ＤＡＴＡ!M17)</f>
        <v/>
      </c>
      <c r="F25" s="63" t="s">
        <v>73</v>
      </c>
      <c r="G25" s="64" t="str">
        <f>IF(ＤＡＴＡ!O17="","",ＤＡＴＡ!O17)</f>
        <v/>
      </c>
      <c r="H25" s="64" t="s">
        <v>74</v>
      </c>
      <c r="I25" s="459" t="str">
        <f>IF(ＤＡＴＡ!Q17="","",ＤＡＴＡ!Q17)</f>
        <v/>
      </c>
      <c r="J25" s="64" t="s">
        <v>41</v>
      </c>
      <c r="K25" s="460" t="str">
        <f>IF(ＤＡＴＡ!S17="","",ＤＡＴＡ!S17)</f>
        <v/>
      </c>
      <c r="L25" s="66" t="s">
        <v>43</v>
      </c>
      <c r="M25" s="442"/>
      <c r="N25" s="445"/>
      <c r="O25" s="446"/>
      <c r="P25" s="508"/>
      <c r="Q25" s="137"/>
      <c r="R25" s="51"/>
      <c r="S25" s="163"/>
      <c r="T25" s="59"/>
      <c r="U25" s="59"/>
      <c r="V25" s="59"/>
      <c r="W25" s="59"/>
      <c r="X25" s="59"/>
      <c r="Y25" s="59"/>
      <c r="Z25" s="59"/>
      <c r="AA25" s="59"/>
      <c r="AB25" s="59"/>
      <c r="AC25" s="59"/>
      <c r="AD25" s="59"/>
      <c r="AE25" s="59"/>
      <c r="AF25" s="59"/>
      <c r="AG25" s="59"/>
      <c r="AH25" s="59"/>
      <c r="AI25" s="59"/>
      <c r="AJ25" s="59"/>
      <c r="AK25" s="59"/>
      <c r="AL25" s="59"/>
      <c r="AM25" s="59"/>
    </row>
    <row r="26" spans="1:39" ht="26.25" customHeight="1">
      <c r="A26" s="485"/>
      <c r="B26" s="451" t="str">
        <f>IF(ＤＡＴＡ!J18="","",ＤＡＴＡ!J18)</f>
        <v/>
      </c>
      <c r="C26" s="452"/>
      <c r="D26" s="60" t="str">
        <f>IF(ＤＡＴＡ!L18="","",ＤＡＴＡ!L18)</f>
        <v/>
      </c>
      <c r="E26" s="455" t="str">
        <f>IF(ＤＡＴＡ!M18="","",ＤＡＴＡ!M18)</f>
        <v/>
      </c>
      <c r="F26" s="441" t="str">
        <f>IF(ＤＡＴＡ!N18="","",ＤＡＴＡ!N18)</f>
        <v/>
      </c>
      <c r="G26" s="457" t="str">
        <f>IF(ＤＡＴＡ!O18="","",ＤＡＴＡ!O18)</f>
        <v/>
      </c>
      <c r="H26" s="65" t="s">
        <v>70</v>
      </c>
      <c r="I26" s="458" t="str">
        <f>IF(ＤＡＴＡ!Q18="","",ＤＡＴＡ!Q18)</f>
        <v/>
      </c>
      <c r="J26" s="65" t="s">
        <v>70</v>
      </c>
      <c r="K26" s="457" t="str">
        <f>IF(ＤＡＴＡ!S18="","",ＤＡＴＡ!S18)</f>
        <v/>
      </c>
      <c r="L26" s="56"/>
      <c r="M26" s="441" t="str">
        <f>IF(ＤＡＴＡ!V18="","",ＤＡＴＡ!V18)</f>
        <v/>
      </c>
      <c r="N26" s="445"/>
      <c r="O26" s="446"/>
      <c r="P26" s="508"/>
      <c r="Q26" s="137"/>
      <c r="R26" s="51"/>
      <c r="S26" s="163"/>
      <c r="T26" s="59"/>
      <c r="U26" s="59"/>
      <c r="V26" s="59"/>
      <c r="W26" s="59"/>
      <c r="X26" s="59"/>
      <c r="Y26" s="59"/>
      <c r="Z26" s="59"/>
      <c r="AA26" s="59"/>
      <c r="AB26" s="59"/>
      <c r="AC26" s="59"/>
      <c r="AD26" s="59"/>
      <c r="AE26" s="59"/>
      <c r="AF26" s="59"/>
      <c r="AG26" s="59"/>
      <c r="AH26" s="59"/>
      <c r="AI26" s="59"/>
      <c r="AJ26" s="59"/>
      <c r="AK26" s="59"/>
      <c r="AL26" s="59"/>
      <c r="AM26" s="59"/>
    </row>
    <row r="27" spans="1:39" ht="26.25" customHeight="1">
      <c r="A27" s="669"/>
      <c r="B27" s="453"/>
      <c r="C27" s="454"/>
      <c r="D27" s="62" t="str">
        <f>IF(ＤＡＴＡ!L19="","",ＤＡＴＡ!L19)</f>
        <v/>
      </c>
      <c r="E27" s="456" t="str">
        <f>IF(ＤＡＴＡ!M19="","",ＤＡＴＡ!M19)</f>
        <v/>
      </c>
      <c r="F27" s="63" t="s">
        <v>73</v>
      </c>
      <c r="G27" s="64" t="str">
        <f>IF(ＤＡＴＡ!O19="","",ＤＡＴＡ!O19)</f>
        <v/>
      </c>
      <c r="H27" s="64" t="s">
        <v>74</v>
      </c>
      <c r="I27" s="459" t="str">
        <f>IF(ＤＡＴＡ!Q19="","",ＤＡＴＡ!Q19)</f>
        <v/>
      </c>
      <c r="J27" s="64" t="s">
        <v>41</v>
      </c>
      <c r="K27" s="460" t="str">
        <f>IF(ＤＡＴＡ!S19="","",ＤＡＴＡ!S19)</f>
        <v/>
      </c>
      <c r="L27" s="66" t="s">
        <v>43</v>
      </c>
      <c r="M27" s="442"/>
      <c r="N27" s="506"/>
      <c r="O27" s="507"/>
      <c r="P27" s="508"/>
      <c r="Q27" s="137"/>
      <c r="R27" s="51"/>
      <c r="S27" s="163"/>
      <c r="T27" s="59"/>
      <c r="U27" s="59"/>
      <c r="V27" s="59"/>
      <c r="W27" s="59"/>
      <c r="X27" s="59"/>
      <c r="Y27" s="59"/>
      <c r="Z27" s="59"/>
      <c r="AA27" s="59"/>
      <c r="AB27" s="59"/>
      <c r="AC27" s="59"/>
      <c r="AD27" s="59"/>
      <c r="AE27" s="59"/>
      <c r="AF27" s="59"/>
      <c r="AG27" s="59"/>
      <c r="AH27" s="59"/>
      <c r="AI27" s="59"/>
      <c r="AJ27" s="59"/>
      <c r="AK27" s="59"/>
      <c r="AL27" s="59"/>
      <c r="AM27" s="59"/>
    </row>
    <row r="28" spans="1:39" ht="31.5" customHeight="1">
      <c r="A28" s="161"/>
      <c r="B28" s="161"/>
      <c r="C28" s="162"/>
      <c r="D28" s="162"/>
      <c r="E28" s="162"/>
      <c r="F28" s="162"/>
      <c r="G28" s="162"/>
      <c r="H28" s="162"/>
      <c r="I28" s="162"/>
      <c r="J28" s="162"/>
      <c r="K28" s="162"/>
      <c r="L28" s="162"/>
      <c r="M28" s="162"/>
      <c r="N28" s="163"/>
      <c r="O28" s="163"/>
      <c r="P28" s="163"/>
      <c r="Q28" s="163"/>
      <c r="R28" s="163"/>
      <c r="S28" s="163"/>
      <c r="T28" s="163"/>
      <c r="U28" s="163"/>
      <c r="V28" s="163"/>
      <c r="W28" s="163"/>
      <c r="X28" s="163"/>
      <c r="Y28" s="163"/>
      <c r="Z28" s="163"/>
      <c r="AA28" s="163"/>
      <c r="AB28" s="163"/>
      <c r="AC28" s="163"/>
      <c r="AD28" s="163"/>
      <c r="AE28" s="51"/>
      <c r="AF28" s="51"/>
      <c r="AG28" s="163"/>
      <c r="AH28" s="59"/>
      <c r="AI28" s="59"/>
      <c r="AJ28" s="59"/>
      <c r="AK28" s="59"/>
      <c r="AL28" s="59"/>
      <c r="AM28" s="59"/>
    </row>
    <row r="29" spans="1:39" ht="18.75" customHeight="1">
      <c r="A29" s="164" t="s">
        <v>98</v>
      </c>
      <c r="B29" s="129"/>
      <c r="C29" s="129"/>
      <c r="E29" s="129"/>
      <c r="F29" s="129"/>
      <c r="G29" s="129"/>
      <c r="H29" s="129"/>
      <c r="I29" s="129"/>
      <c r="J29" s="129"/>
      <c r="K29" s="129"/>
      <c r="L29" s="129"/>
      <c r="M29" s="129"/>
      <c r="N29" s="129"/>
      <c r="O29" s="51"/>
      <c r="P29" s="129"/>
      <c r="Q29" s="129"/>
      <c r="R29" s="129"/>
      <c r="S29" s="129"/>
      <c r="T29" s="129"/>
      <c r="U29" s="151"/>
      <c r="V29" s="181"/>
      <c r="W29" s="181"/>
      <c r="X29" s="165"/>
      <c r="Y29" s="165"/>
      <c r="Z29" s="165"/>
      <c r="AA29" s="165"/>
      <c r="AB29" s="165"/>
      <c r="AC29" s="165"/>
      <c r="AD29" s="165"/>
      <c r="AE29" s="165"/>
      <c r="AF29" s="165"/>
      <c r="AG29" s="165"/>
      <c r="AH29" s="165"/>
      <c r="AI29" s="165"/>
      <c r="AJ29" s="165"/>
      <c r="AK29" s="165"/>
      <c r="AL29" s="165"/>
      <c r="AM29" s="165"/>
    </row>
    <row r="30" spans="1:39" ht="21.75" customHeight="1">
      <c r="A30" s="165"/>
      <c r="B30" s="478" t="s">
        <v>99</v>
      </c>
      <c r="C30" s="478"/>
      <c r="D30" s="478"/>
      <c r="E30" s="478"/>
      <c r="F30" s="478"/>
      <c r="G30" s="478"/>
      <c r="H30" s="478"/>
      <c r="I30" s="129"/>
      <c r="J30" s="129"/>
      <c r="K30" s="129"/>
      <c r="L30" s="129"/>
      <c r="M30" s="129"/>
      <c r="N30" s="129"/>
      <c r="O30" s="51"/>
      <c r="P30" s="129"/>
      <c r="Q30" s="129"/>
      <c r="R30" s="129"/>
      <c r="S30" s="129"/>
      <c r="T30" s="129"/>
      <c r="U30" s="129"/>
      <c r="V30" s="129"/>
      <c r="W30" s="129"/>
      <c r="X30" s="129"/>
      <c r="Y30" s="129"/>
      <c r="Z30" s="129"/>
      <c r="AA30" s="129"/>
      <c r="AB30" s="129"/>
      <c r="AC30" s="129"/>
      <c r="AD30" s="129"/>
      <c r="AE30" s="129"/>
      <c r="AF30" s="129"/>
      <c r="AG30" s="129"/>
      <c r="AH30" s="129"/>
      <c r="AI30" s="129"/>
      <c r="AJ30" s="129"/>
      <c r="AK30" s="129"/>
      <c r="AL30" s="129"/>
      <c r="AM30" s="129"/>
    </row>
    <row r="31" spans="1:39" ht="18" customHeight="1">
      <c r="A31" s="165"/>
      <c r="B31" s="475" t="str">
        <f>IF(ＤＡＴＡ!$AB$15="","　　　年　月　日",ＤＡＴＡ!$AB$15)</f>
        <v>　　　年　月　日</v>
      </c>
      <c r="C31" s="475"/>
      <c r="D31" s="165"/>
      <c r="E31" s="165"/>
      <c r="F31" s="165"/>
      <c r="G31" s="165"/>
      <c r="H31" s="165"/>
      <c r="I31" s="165"/>
      <c r="J31" s="165"/>
      <c r="K31" s="165"/>
      <c r="L31" s="165"/>
      <c r="M31" s="165"/>
      <c r="N31" s="165"/>
      <c r="O31" s="163"/>
      <c r="P31" s="165"/>
      <c r="Q31" s="165"/>
      <c r="R31" s="165"/>
      <c r="S31" s="165"/>
      <c r="T31" s="165"/>
      <c r="U31" s="165"/>
      <c r="V31" s="165"/>
      <c r="W31" s="165"/>
      <c r="X31" s="165"/>
      <c r="Y31" s="165"/>
      <c r="Z31" s="165"/>
      <c r="AA31" s="165"/>
      <c r="AB31" s="165"/>
      <c r="AC31" s="165"/>
      <c r="AD31" s="165"/>
      <c r="AE31" s="165"/>
      <c r="AF31" s="165"/>
      <c r="AG31" s="165"/>
      <c r="AH31" s="165"/>
      <c r="AI31" s="165"/>
      <c r="AJ31" s="165"/>
      <c r="AK31" s="165"/>
      <c r="AL31" s="165"/>
      <c r="AM31" s="165"/>
    </row>
    <row r="32" spans="1:39" ht="18.75" customHeight="1">
      <c r="A32" s="165"/>
      <c r="B32" s="479"/>
      <c r="C32" s="479"/>
      <c r="D32" s="479"/>
      <c r="E32" s="165"/>
      <c r="F32" s="165"/>
      <c r="G32" s="165"/>
      <c r="H32" s="165"/>
      <c r="I32" s="165"/>
      <c r="J32" s="165"/>
      <c r="K32" s="165"/>
      <c r="L32" s="165"/>
      <c r="M32" s="165"/>
      <c r="N32" s="165"/>
      <c r="O32" s="165"/>
      <c r="P32" s="165"/>
      <c r="Q32" s="165"/>
      <c r="R32" s="165"/>
      <c r="S32" s="165"/>
      <c r="T32" s="165"/>
      <c r="U32" s="165"/>
      <c r="V32" s="165"/>
      <c r="W32" s="165"/>
      <c r="X32" s="165"/>
      <c r="Y32" s="165"/>
      <c r="Z32" s="165"/>
      <c r="AA32" s="165"/>
      <c r="AB32" s="165"/>
      <c r="AC32" s="165"/>
      <c r="AD32" s="165"/>
      <c r="AE32" s="148"/>
      <c r="AF32" s="149"/>
    </row>
    <row r="33" spans="1:39" ht="18.75" customHeight="1">
      <c r="A33" s="165"/>
      <c r="B33" s="165"/>
      <c r="C33" s="480" t="str">
        <f>IF(ＤＡＴＡ!D5="","",(ＤＡＴＡ!D5))</f>
        <v/>
      </c>
      <c r="D33" s="480"/>
      <c r="E33" s="481" t="s">
        <v>267</v>
      </c>
      <c r="F33" s="481"/>
      <c r="G33" s="481"/>
      <c r="H33" s="481"/>
      <c r="I33" s="481"/>
      <c r="J33" s="481"/>
      <c r="K33" s="480" t="str">
        <f>IF(ＤＡＴＡ!D16="","",ＤＡＴＡ!D16)</f>
        <v/>
      </c>
      <c r="L33" s="480"/>
      <c r="M33" s="480"/>
      <c r="N33" s="480"/>
      <c r="O33" s="480"/>
      <c r="P33" s="480"/>
      <c r="Q33" s="166" t="s">
        <v>268</v>
      </c>
      <c r="R33" s="165"/>
      <c r="S33" s="148"/>
      <c r="T33" s="149"/>
    </row>
    <row r="34" spans="1:39" ht="23.25" customHeight="1">
      <c r="A34" s="165"/>
      <c r="C34" s="165"/>
      <c r="D34" s="165"/>
      <c r="E34" s="165"/>
      <c r="F34" s="165"/>
      <c r="G34" s="165"/>
      <c r="H34" s="165"/>
      <c r="I34" s="165"/>
      <c r="J34" s="165"/>
      <c r="K34" s="165"/>
      <c r="L34" s="165"/>
      <c r="M34" s="165"/>
      <c r="N34" s="165"/>
      <c r="O34" s="163"/>
      <c r="P34" s="165"/>
      <c r="Q34" s="165"/>
      <c r="R34" s="165"/>
      <c r="S34" s="165"/>
      <c r="T34" s="165"/>
      <c r="U34" s="165"/>
      <c r="V34" s="165"/>
      <c r="W34" s="165"/>
      <c r="X34" s="165"/>
      <c r="Y34" s="165"/>
      <c r="Z34" s="165"/>
      <c r="AA34" s="165"/>
      <c r="AB34" s="165"/>
      <c r="AC34" s="165"/>
      <c r="AD34" s="165"/>
      <c r="AE34" s="165"/>
      <c r="AF34" s="165"/>
      <c r="AG34" s="165"/>
      <c r="AH34" s="165"/>
      <c r="AI34" s="165"/>
      <c r="AJ34" s="165"/>
      <c r="AK34" s="165"/>
      <c r="AL34" s="165"/>
      <c r="AM34" s="165"/>
    </row>
    <row r="35" spans="1:39" ht="21" customHeight="1">
      <c r="A35" s="168"/>
      <c r="B35" s="474" t="s">
        <v>275</v>
      </c>
      <c r="C35" s="474"/>
      <c r="D35" s="474"/>
      <c r="E35" s="474"/>
      <c r="F35" s="474"/>
      <c r="G35" s="474"/>
      <c r="H35" s="474"/>
      <c r="I35" s="474"/>
      <c r="J35" s="474"/>
      <c r="K35" s="474"/>
      <c r="L35" s="474"/>
      <c r="M35" s="474"/>
      <c r="N35" s="169"/>
      <c r="O35" s="169"/>
      <c r="P35" s="169"/>
      <c r="Q35" s="169"/>
      <c r="R35" s="169"/>
      <c r="S35" s="169"/>
      <c r="T35" s="169"/>
      <c r="U35" s="169"/>
      <c r="V35" s="169"/>
      <c r="W35" s="169"/>
      <c r="X35" s="169"/>
      <c r="Y35" s="169"/>
      <c r="Z35" s="169"/>
      <c r="AA35" s="169"/>
      <c r="AB35" s="169"/>
      <c r="AC35" s="169"/>
      <c r="AD35" s="169"/>
      <c r="AE35" s="169"/>
      <c r="AF35" s="169"/>
      <c r="AG35" s="169"/>
      <c r="AH35" s="169"/>
      <c r="AI35" s="169"/>
      <c r="AJ35" s="169"/>
      <c r="AK35" s="169"/>
      <c r="AL35" s="169"/>
      <c r="AM35" s="169"/>
    </row>
    <row r="36" spans="1:39" ht="19.5" customHeight="1">
      <c r="A36" s="165"/>
      <c r="B36" s="475" t="str">
        <f>IF(ＤＡＴＡ!$AB$15="","　　　年　月　日",ＤＡＴＡ!$AB$15)</f>
        <v>　　　年　月　日</v>
      </c>
      <c r="C36" s="475"/>
      <c r="D36" s="165"/>
      <c r="E36" s="165"/>
      <c r="F36" s="165"/>
      <c r="G36" s="165"/>
      <c r="H36" s="165"/>
      <c r="I36" s="165"/>
      <c r="J36" s="165"/>
      <c r="K36" s="165"/>
      <c r="L36" s="165"/>
      <c r="M36" s="165"/>
      <c r="N36" s="165"/>
      <c r="O36" s="163"/>
      <c r="P36" s="165"/>
      <c r="Q36" s="165"/>
      <c r="R36" s="165"/>
      <c r="S36" s="165"/>
      <c r="T36" s="165"/>
      <c r="U36" s="165"/>
      <c r="V36" s="165"/>
      <c r="W36" s="165"/>
      <c r="X36" s="165"/>
      <c r="Y36" s="165"/>
      <c r="Z36" s="165"/>
      <c r="AA36" s="165"/>
      <c r="AB36" s="165"/>
      <c r="AC36" s="165"/>
      <c r="AD36" s="165"/>
      <c r="AE36" s="165"/>
      <c r="AF36" s="165"/>
      <c r="AG36" s="165"/>
      <c r="AH36" s="165"/>
      <c r="AI36" s="165"/>
      <c r="AJ36" s="165"/>
      <c r="AK36" s="165"/>
      <c r="AL36" s="165"/>
      <c r="AM36" s="165"/>
    </row>
    <row r="37" spans="1:39" ht="18.75" customHeight="1">
      <c r="A37" s="168"/>
      <c r="C37" s="170"/>
      <c r="D37" s="170" t="str">
        <f>MID(ＤＡＴＡ!AB9,1,2)</f>
        <v/>
      </c>
      <c r="E37" s="476" t="s">
        <v>226</v>
      </c>
      <c r="F37" s="476"/>
      <c r="G37" s="476"/>
      <c r="H37" s="476"/>
      <c r="I37" s="476"/>
      <c r="J37" s="476"/>
      <c r="K37" s="477" t="str">
        <f>IF(ＤＡＴＡ!AB17=0,"",ＤＡＴＡ!AB17)</f>
        <v/>
      </c>
      <c r="L37" s="477"/>
      <c r="M37" s="477"/>
      <c r="N37" s="477"/>
      <c r="O37" s="477"/>
      <c r="P37" s="477"/>
      <c r="Q37" s="67" t="s">
        <v>268</v>
      </c>
      <c r="R37" s="171"/>
      <c r="S37" s="171"/>
      <c r="U37" s="175"/>
      <c r="V37" s="175"/>
      <c r="W37" s="175"/>
      <c r="X37" s="175"/>
      <c r="Y37" s="175"/>
      <c r="Z37" s="175"/>
      <c r="AA37" s="175"/>
      <c r="AB37" s="175"/>
      <c r="AC37" s="175"/>
      <c r="AD37" s="175"/>
      <c r="AE37" s="175"/>
      <c r="AF37" s="175"/>
      <c r="AG37" s="175"/>
      <c r="AH37" s="175"/>
      <c r="AI37" s="175"/>
    </row>
    <row r="38" spans="1:39" ht="10.5" customHeight="1">
      <c r="A38" s="165"/>
      <c r="B38" s="165"/>
      <c r="C38" s="165"/>
      <c r="D38" s="165"/>
      <c r="E38" s="165"/>
      <c r="F38" s="165"/>
      <c r="G38" s="165"/>
      <c r="H38" s="165"/>
      <c r="I38" s="165"/>
      <c r="J38" s="165"/>
      <c r="K38" s="26"/>
      <c r="L38" s="26"/>
      <c r="M38" s="26"/>
      <c r="N38" s="26"/>
      <c r="O38" s="55"/>
      <c r="P38" s="26"/>
      <c r="Q38" s="26"/>
      <c r="R38" s="165"/>
      <c r="S38" s="165"/>
      <c r="T38" s="165"/>
      <c r="U38" s="165"/>
      <c r="V38" s="165"/>
      <c r="W38" s="165"/>
      <c r="X38" s="165"/>
      <c r="Y38" s="165"/>
      <c r="Z38" s="165"/>
      <c r="AA38" s="165"/>
      <c r="AB38" s="165"/>
      <c r="AC38" s="165"/>
      <c r="AD38" s="165"/>
      <c r="AE38" s="165"/>
      <c r="AF38" s="165"/>
      <c r="AG38" s="165"/>
      <c r="AH38" s="165"/>
      <c r="AI38" s="165"/>
      <c r="AJ38" s="165"/>
      <c r="AK38" s="165"/>
      <c r="AL38" s="165"/>
      <c r="AM38" s="165"/>
    </row>
    <row r="39" spans="1:39" ht="7.5" customHeight="1">
      <c r="A39" s="165"/>
      <c r="B39" s="165"/>
      <c r="C39" s="165"/>
      <c r="D39" s="165"/>
      <c r="E39" s="165"/>
      <c r="F39" s="165"/>
      <c r="G39" s="165"/>
      <c r="H39" s="165"/>
      <c r="I39" s="165"/>
      <c r="J39" s="165"/>
      <c r="K39" s="165"/>
      <c r="L39" s="165"/>
      <c r="M39" s="165"/>
      <c r="N39" s="165"/>
      <c r="O39" s="163"/>
      <c r="P39" s="165"/>
      <c r="Q39" s="165"/>
      <c r="R39" s="165"/>
      <c r="S39" s="165"/>
      <c r="T39" s="165"/>
      <c r="U39" s="165"/>
      <c r="V39" s="165"/>
      <c r="W39" s="165"/>
      <c r="X39" s="165"/>
      <c r="Y39" s="165"/>
      <c r="Z39" s="165"/>
      <c r="AA39" s="165"/>
      <c r="AB39" s="165"/>
      <c r="AC39" s="165"/>
      <c r="AD39" s="165"/>
      <c r="AE39" s="165"/>
      <c r="AF39" s="165"/>
      <c r="AG39" s="165"/>
      <c r="AH39" s="165"/>
      <c r="AI39" s="165"/>
      <c r="AJ39" s="165"/>
      <c r="AK39" s="165"/>
      <c r="AL39" s="165"/>
      <c r="AM39" s="165"/>
    </row>
    <row r="40" spans="1:39" ht="15" customHeight="1">
      <c r="A40" s="165"/>
      <c r="B40" s="165"/>
      <c r="C40" s="165"/>
      <c r="D40" s="165"/>
      <c r="E40" s="165"/>
      <c r="F40" s="165"/>
      <c r="G40" s="165"/>
      <c r="H40" s="165"/>
      <c r="I40" s="165"/>
      <c r="J40" s="165"/>
      <c r="K40" s="165"/>
      <c r="L40" s="165"/>
      <c r="M40" s="165"/>
      <c r="N40" s="165"/>
      <c r="O40" s="163"/>
      <c r="P40" s="165"/>
      <c r="Q40" s="165"/>
      <c r="R40" s="165"/>
      <c r="S40" s="165"/>
      <c r="T40" s="165"/>
      <c r="U40" s="165"/>
      <c r="V40" s="165"/>
      <c r="W40" s="165"/>
      <c r="X40" s="165"/>
      <c r="Y40" s="165"/>
      <c r="Z40" s="165"/>
      <c r="AA40" s="165"/>
      <c r="AB40" s="165"/>
      <c r="AC40" s="165"/>
      <c r="AD40" s="165"/>
      <c r="AE40" s="165"/>
      <c r="AF40" s="165"/>
      <c r="AG40" s="165"/>
      <c r="AH40" s="165"/>
      <c r="AI40" s="165"/>
      <c r="AJ40" s="165"/>
      <c r="AK40" s="165"/>
      <c r="AL40" s="165"/>
      <c r="AM40" s="165"/>
    </row>
    <row r="41" spans="1:39" ht="23.25" customHeight="1">
      <c r="A41" s="165"/>
      <c r="B41" s="165"/>
      <c r="C41" s="165"/>
      <c r="D41" s="165"/>
      <c r="E41" s="165"/>
      <c r="F41" s="165"/>
      <c r="G41" s="165"/>
      <c r="H41" s="165"/>
      <c r="I41" s="165"/>
      <c r="J41" s="165"/>
      <c r="K41" s="165"/>
      <c r="L41" s="165"/>
      <c r="M41" s="165"/>
      <c r="N41" s="165"/>
      <c r="O41" s="163"/>
      <c r="P41" s="165"/>
      <c r="Q41" s="165"/>
      <c r="R41" s="165"/>
      <c r="S41" s="165"/>
      <c r="T41" s="165"/>
      <c r="U41" s="165"/>
      <c r="V41" s="165"/>
      <c r="W41" s="165"/>
      <c r="X41" s="165"/>
      <c r="Y41" s="165"/>
      <c r="Z41" s="165"/>
      <c r="AA41" s="165"/>
      <c r="AB41" s="165"/>
      <c r="AC41" s="165"/>
      <c r="AD41" s="165"/>
      <c r="AE41" s="165"/>
      <c r="AF41" s="165"/>
      <c r="AG41" s="165"/>
      <c r="AH41" s="165"/>
      <c r="AI41" s="165"/>
      <c r="AJ41" s="165"/>
      <c r="AK41" s="165"/>
      <c r="AL41" s="165"/>
      <c r="AM41" s="165"/>
    </row>
    <row r="42" spans="1:39" ht="8.25" customHeight="1">
      <c r="A42" s="165"/>
      <c r="B42" s="165"/>
      <c r="C42" s="165"/>
      <c r="D42" s="165"/>
      <c r="E42" s="165"/>
      <c r="F42" s="165"/>
      <c r="G42" s="165"/>
      <c r="H42" s="165"/>
      <c r="I42" s="165"/>
      <c r="J42" s="165"/>
      <c r="K42" s="165"/>
      <c r="L42" s="165"/>
      <c r="M42" s="165"/>
      <c r="N42" s="165"/>
      <c r="O42" s="163"/>
      <c r="P42" s="165"/>
      <c r="Q42" s="165"/>
      <c r="R42" s="165"/>
      <c r="S42" s="165"/>
      <c r="T42" s="165"/>
      <c r="U42" s="165"/>
      <c r="V42" s="165"/>
      <c r="W42" s="165"/>
      <c r="X42" s="165"/>
      <c r="Y42" s="165"/>
      <c r="Z42" s="165"/>
      <c r="AA42" s="165"/>
      <c r="AB42" s="165"/>
      <c r="AC42" s="165"/>
      <c r="AD42" s="165"/>
      <c r="AE42" s="165"/>
      <c r="AF42" s="165"/>
      <c r="AG42" s="165"/>
      <c r="AH42" s="165"/>
      <c r="AI42" s="165"/>
      <c r="AJ42" s="165"/>
      <c r="AK42" s="165"/>
      <c r="AL42" s="165"/>
      <c r="AM42" s="165"/>
    </row>
    <row r="43" spans="1:39" ht="15" customHeight="1">
      <c r="A43" s="165"/>
      <c r="B43" s="165"/>
      <c r="C43" s="165"/>
      <c r="D43" s="165"/>
      <c r="E43" s="165"/>
      <c r="F43" s="165"/>
      <c r="G43" s="165"/>
      <c r="H43" s="165"/>
      <c r="I43" s="165"/>
      <c r="J43" s="165"/>
      <c r="K43" s="165"/>
      <c r="L43" s="165"/>
      <c r="M43" s="165"/>
      <c r="N43" s="165"/>
      <c r="O43" s="163"/>
      <c r="P43" s="165"/>
      <c r="Q43" s="165"/>
      <c r="R43" s="165"/>
      <c r="S43" s="165"/>
      <c r="T43" s="165"/>
      <c r="U43" s="165"/>
      <c r="V43" s="165"/>
      <c r="W43" s="165"/>
      <c r="X43" s="165"/>
      <c r="Y43" s="165"/>
      <c r="Z43" s="165"/>
      <c r="AA43" s="165"/>
      <c r="AB43" s="165"/>
      <c r="AC43" s="165"/>
      <c r="AD43" s="165"/>
      <c r="AE43" s="165"/>
      <c r="AF43" s="165"/>
      <c r="AG43" s="165"/>
      <c r="AH43" s="165"/>
      <c r="AI43" s="165"/>
      <c r="AJ43" s="165"/>
      <c r="AK43" s="165"/>
      <c r="AL43" s="165"/>
      <c r="AM43" s="165"/>
    </row>
    <row r="44" spans="1:39" ht="15" customHeight="1">
      <c r="A44" s="165"/>
      <c r="B44" s="165"/>
      <c r="C44" s="165"/>
      <c r="D44" s="165"/>
      <c r="E44" s="165"/>
      <c r="F44" s="165"/>
      <c r="G44" s="165"/>
      <c r="H44" s="165"/>
      <c r="I44" s="165"/>
      <c r="J44" s="165"/>
      <c r="K44" s="165"/>
      <c r="L44" s="165"/>
      <c r="M44" s="165"/>
      <c r="N44" s="165"/>
      <c r="O44" s="163"/>
      <c r="P44" s="165"/>
      <c r="Q44" s="165"/>
      <c r="R44" s="165"/>
      <c r="S44" s="165"/>
      <c r="T44" s="165"/>
      <c r="U44" s="165"/>
      <c r="V44" s="165"/>
      <c r="W44" s="165"/>
      <c r="X44" s="165"/>
      <c r="Y44" s="165"/>
      <c r="Z44" s="165"/>
      <c r="AA44" s="165"/>
      <c r="AB44" s="165"/>
      <c r="AC44" s="165"/>
      <c r="AD44" s="165"/>
      <c r="AE44" s="165"/>
      <c r="AF44" s="165"/>
      <c r="AG44" s="165"/>
      <c r="AH44" s="165"/>
      <c r="AI44" s="165"/>
      <c r="AJ44" s="165"/>
      <c r="AK44" s="165"/>
      <c r="AL44" s="165"/>
      <c r="AM44" s="165"/>
    </row>
    <row r="45" spans="1:39" ht="23.25" customHeight="1"/>
    <row r="48" spans="1:39" ht="22.5" customHeight="1"/>
    <row r="49" ht="6.75" customHeight="1"/>
    <row r="53" ht="13.5" customHeight="1"/>
    <row r="54" ht="13.5" customHeight="1"/>
    <row r="55" ht="13.5" customHeight="1"/>
    <row r="56" ht="13.5" customHeight="1"/>
  </sheetData>
  <sheetProtection sheet="1" objects="1" scenarios="1"/>
  <mergeCells count="86">
    <mergeCell ref="A2:Q2"/>
    <mergeCell ref="A3:Q3"/>
    <mergeCell ref="A12:B12"/>
    <mergeCell ref="A4:B4"/>
    <mergeCell ref="A5:B5"/>
    <mergeCell ref="A6:B6"/>
    <mergeCell ref="A7:B7"/>
    <mergeCell ref="A8:B8"/>
    <mergeCell ref="A9:B10"/>
    <mergeCell ref="A11:B11"/>
    <mergeCell ref="C6:E6"/>
    <mergeCell ref="I5:P6"/>
    <mergeCell ref="C11:D11"/>
    <mergeCell ref="C12:D12"/>
    <mergeCell ref="E11:E12"/>
    <mergeCell ref="F11:L12"/>
    <mergeCell ref="B24:C25"/>
    <mergeCell ref="B26:C27"/>
    <mergeCell ref="B30:H30"/>
    <mergeCell ref="E33:J33"/>
    <mergeCell ref="B14:C15"/>
    <mergeCell ref="F16:G16"/>
    <mergeCell ref="F18:G18"/>
    <mergeCell ref="F20:G20"/>
    <mergeCell ref="A16:A23"/>
    <mergeCell ref="I16:I17"/>
    <mergeCell ref="B16:C17"/>
    <mergeCell ref="B18:C19"/>
    <mergeCell ref="B20:C21"/>
    <mergeCell ref="B22:C23"/>
    <mergeCell ref="I22:I23"/>
    <mergeCell ref="I18:I19"/>
    <mergeCell ref="C10:N10"/>
    <mergeCell ref="F22:G22"/>
    <mergeCell ref="F24:G24"/>
    <mergeCell ref="F26:G26"/>
    <mergeCell ref="F14:L15"/>
    <mergeCell ref="M14:M15"/>
    <mergeCell ref="M16:M17"/>
    <mergeCell ref="M26:M27"/>
    <mergeCell ref="M24:M25"/>
    <mergeCell ref="M22:M23"/>
    <mergeCell ref="M20:M21"/>
    <mergeCell ref="I20:I21"/>
    <mergeCell ref="K18:K19"/>
    <mergeCell ref="K16:K17"/>
    <mergeCell ref="K26:K27"/>
    <mergeCell ref="I26:I27"/>
    <mergeCell ref="M11:P11"/>
    <mergeCell ref="D9:P9"/>
    <mergeCell ref="A24:A27"/>
    <mergeCell ref="N4:O4"/>
    <mergeCell ref="N14:O15"/>
    <mergeCell ref="N16:O27"/>
    <mergeCell ref="E16:E17"/>
    <mergeCell ref="E18:E19"/>
    <mergeCell ref="E20:E21"/>
    <mergeCell ref="E22:E23"/>
    <mergeCell ref="E24:E25"/>
    <mergeCell ref="E26:E27"/>
    <mergeCell ref="F4:H4"/>
    <mergeCell ref="E14:E15"/>
    <mergeCell ref="I4:M4"/>
    <mergeCell ref="C4:E4"/>
    <mergeCell ref="F5:H6"/>
    <mergeCell ref="C5:E5"/>
    <mergeCell ref="F7:H8"/>
    <mergeCell ref="I7:P8"/>
    <mergeCell ref="C7:E7"/>
    <mergeCell ref="C8:E8"/>
    <mergeCell ref="M12:P12"/>
    <mergeCell ref="K33:P33"/>
    <mergeCell ref="C33:D33"/>
    <mergeCell ref="B32:D32"/>
    <mergeCell ref="E37:J37"/>
    <mergeCell ref="K37:P37"/>
    <mergeCell ref="B31:C31"/>
    <mergeCell ref="B36:C36"/>
    <mergeCell ref="B35:M35"/>
    <mergeCell ref="M18:M19"/>
    <mergeCell ref="P16:P27"/>
    <mergeCell ref="P14:P15"/>
    <mergeCell ref="K24:K25"/>
    <mergeCell ref="I24:I25"/>
    <mergeCell ref="K22:K23"/>
    <mergeCell ref="K20:K21"/>
  </mergeCells>
  <phoneticPr fontId="37"/>
  <printOptions horizontalCentered="1"/>
  <pageMargins left="0.39370078740157483" right="0.19685039370078741" top="0.39370078740157483" bottom="0.19685039370078741" header="0" footer="0"/>
  <pageSetup paperSize="9" scale="8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4E31A-6CA7-4767-900E-D281FA61A529}">
  <sheetPr codeName="Sheet6">
    <tabColor rgb="FFFFC000"/>
  </sheetPr>
  <dimension ref="A1:AW61"/>
  <sheetViews>
    <sheetView tabSelected="1" zoomScaleNormal="100" zoomScaleSheetLayoutView="82" workbookViewId="0">
      <selection activeCell="AG10" sqref="AG10"/>
    </sheetView>
  </sheetViews>
  <sheetFormatPr defaultColWidth="14.453125" defaultRowHeight="15" customHeight="1"/>
  <cols>
    <col min="1" max="1" width="5" customWidth="1"/>
    <col min="2" max="2" width="8.453125" customWidth="1"/>
    <col min="3" max="3" width="12.81640625" customWidth="1"/>
    <col min="4" max="4" width="28.26953125" customWidth="1"/>
    <col min="5" max="5" width="6.1796875" customWidth="1"/>
    <col min="6" max="6" width="3.1796875" customWidth="1"/>
    <col min="7" max="7" width="3.453125" customWidth="1"/>
    <col min="8" max="8" width="3.1796875" customWidth="1"/>
    <col min="9" max="9" width="3.453125" customWidth="1"/>
    <col min="10" max="10" width="3.1796875" customWidth="1"/>
    <col min="11" max="11" width="3.453125" customWidth="1"/>
    <col min="12" max="12" width="3.1796875" customWidth="1"/>
    <col min="13" max="13" width="5.54296875" customWidth="1"/>
    <col min="14" max="14" width="10.1796875" customWidth="1"/>
    <col min="15" max="15" width="2.26953125" customWidth="1"/>
    <col min="16" max="16" width="14.1796875" customWidth="1"/>
    <col min="17" max="17" width="5" customWidth="1"/>
    <col min="18" max="49" width="2.1796875" customWidth="1"/>
  </cols>
  <sheetData>
    <row r="1" spans="1:48" ht="19.5" customHeight="1">
      <c r="A1" s="532" t="str">
        <f>ＤＡＴＡ!AB2</f>
        <v>第73回　東海高等学校総合体育大会</v>
      </c>
      <c r="B1" s="532"/>
      <c r="C1" s="532"/>
      <c r="D1" s="532"/>
      <c r="E1" s="532"/>
      <c r="F1" s="532"/>
      <c r="G1" s="532"/>
      <c r="H1" s="532"/>
      <c r="I1" s="532"/>
      <c r="J1" s="532"/>
      <c r="K1" s="532"/>
      <c r="L1" s="532"/>
      <c r="M1" s="532"/>
      <c r="N1" s="532"/>
      <c r="O1" s="532"/>
      <c r="P1" s="532"/>
      <c r="Q1" s="532"/>
      <c r="R1" s="129"/>
      <c r="S1" s="129"/>
      <c r="T1" s="129"/>
      <c r="U1" s="129"/>
      <c r="V1" s="129"/>
      <c r="W1" s="129"/>
      <c r="X1" s="129"/>
      <c r="Y1" s="129"/>
      <c r="Z1" s="129"/>
      <c r="AA1" s="129"/>
      <c r="AB1" s="129"/>
      <c r="AC1" s="129"/>
      <c r="AD1" s="129"/>
      <c r="AE1" s="129"/>
      <c r="AF1" s="129"/>
      <c r="AG1" s="129"/>
      <c r="AH1" s="129"/>
      <c r="AI1" s="129"/>
      <c r="AJ1" s="129"/>
      <c r="AK1" s="129"/>
      <c r="AL1" s="129"/>
      <c r="AM1" s="129"/>
      <c r="AN1" s="129"/>
      <c r="AO1" s="129"/>
      <c r="AP1" s="129"/>
      <c r="AQ1" s="129"/>
      <c r="AR1" s="129"/>
      <c r="AS1" s="129"/>
      <c r="AT1" s="165"/>
      <c r="AU1" s="165"/>
    </row>
    <row r="2" spans="1:48" ht="30" customHeight="1">
      <c r="A2" s="533" t="s">
        <v>286</v>
      </c>
      <c r="B2" s="533"/>
      <c r="C2" s="533"/>
      <c r="D2" s="533"/>
      <c r="E2" s="533"/>
      <c r="F2" s="533"/>
      <c r="G2" s="533"/>
      <c r="H2" s="533"/>
      <c r="I2" s="533"/>
      <c r="J2" s="533"/>
      <c r="K2" s="533"/>
      <c r="L2" s="533"/>
      <c r="M2" s="533"/>
      <c r="N2" s="533"/>
      <c r="O2" s="533"/>
      <c r="P2" s="533"/>
      <c r="Q2" s="533"/>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165"/>
      <c r="AU2" s="165"/>
    </row>
    <row r="3" spans="1:48" ht="24.75" customHeight="1">
      <c r="A3" s="534" t="s">
        <v>259</v>
      </c>
      <c r="B3" s="535"/>
      <c r="C3" s="536" t="str">
        <f>IF(ＤＡＴＡ!AB9="","",ＤＡＴＡ!AB9)</f>
        <v/>
      </c>
      <c r="D3" s="536"/>
      <c r="E3" s="536"/>
      <c r="F3" s="523" t="s">
        <v>47</v>
      </c>
      <c r="G3" s="523"/>
      <c r="H3" s="523"/>
      <c r="I3" s="537" t="s">
        <v>256</v>
      </c>
      <c r="J3" s="538"/>
      <c r="K3" s="538"/>
      <c r="L3" s="538"/>
      <c r="M3" s="539"/>
      <c r="N3" s="540" t="s">
        <v>48</v>
      </c>
      <c r="O3" s="541"/>
      <c r="P3" s="135" t="str">
        <f>IF(ＤＡＴＡ!AB13="","",ＤＡＴＡ!AB13)</f>
        <v/>
      </c>
      <c r="Q3" s="51"/>
      <c r="R3" s="51"/>
      <c r="S3" s="51"/>
      <c r="T3" s="51"/>
      <c r="U3" s="59"/>
      <c r="V3" s="51"/>
      <c r="W3" s="51"/>
      <c r="X3" s="51"/>
      <c r="Y3" s="59"/>
      <c r="Z3" s="51"/>
      <c r="AA3" s="51"/>
      <c r="AB3" s="51"/>
      <c r="AC3" s="51"/>
      <c r="AD3" s="51"/>
      <c r="AE3" s="51"/>
      <c r="AF3" s="59"/>
      <c r="AG3" s="51"/>
      <c r="AH3" s="51"/>
      <c r="AI3" s="51"/>
      <c r="AJ3" s="59"/>
      <c r="AK3" s="51"/>
      <c r="AL3" s="51"/>
      <c r="AM3" s="51"/>
      <c r="AN3" s="51"/>
      <c r="AO3" s="51"/>
      <c r="AP3" s="51"/>
      <c r="AQ3" s="163"/>
      <c r="AR3" s="163"/>
      <c r="AS3" s="163"/>
      <c r="AT3" s="165"/>
    </row>
    <row r="4" spans="1:48" ht="12.75" customHeight="1">
      <c r="A4" s="542" t="s">
        <v>245</v>
      </c>
      <c r="B4" s="520"/>
      <c r="C4" s="563" t="str">
        <f>IF(ＤＡＴＡ!D4="","",(ＤＡＴＡ!D4)&amp;"こうとうがっこう")</f>
        <v/>
      </c>
      <c r="D4" s="564"/>
      <c r="E4" s="565"/>
      <c r="F4" s="566" t="s">
        <v>264</v>
      </c>
      <c r="G4" s="567"/>
      <c r="H4" s="568"/>
      <c r="I4" s="552" t="str">
        <f>IF(ＤＡＴＡ!D11="","",ＤＡＴＡ!D11)</f>
        <v/>
      </c>
      <c r="J4" s="553"/>
      <c r="K4" s="553"/>
      <c r="L4" s="553"/>
      <c r="M4" s="553"/>
      <c r="N4" s="553"/>
      <c r="O4" s="553"/>
      <c r="P4" s="554"/>
      <c r="Q4" s="55"/>
      <c r="R4" s="51"/>
      <c r="S4" s="51"/>
      <c r="T4" s="51"/>
      <c r="U4" s="51"/>
      <c r="V4" s="51"/>
      <c r="W4" s="51"/>
      <c r="X4" s="51"/>
      <c r="Y4" s="51"/>
      <c r="Z4" s="51"/>
      <c r="AA4" s="51"/>
      <c r="AB4" s="51"/>
      <c r="AC4" s="51"/>
      <c r="AD4" s="51"/>
      <c r="AE4" s="51"/>
      <c r="AF4" s="51"/>
      <c r="AG4" s="51"/>
      <c r="AH4" s="51"/>
      <c r="AI4" s="51"/>
      <c r="AJ4" s="51"/>
      <c r="AK4" s="51"/>
      <c r="AL4" s="51"/>
      <c r="AM4" s="51"/>
      <c r="AN4" s="51"/>
      <c r="AO4" s="51"/>
      <c r="AP4" s="51"/>
      <c r="AQ4" s="163"/>
      <c r="AR4" s="163"/>
      <c r="AS4" s="163"/>
      <c r="AT4" s="165"/>
    </row>
    <row r="5" spans="1:48" ht="28.5" customHeight="1">
      <c r="A5" s="572" t="s">
        <v>262</v>
      </c>
      <c r="B5" s="529"/>
      <c r="C5" s="573" t="str">
        <f>IF(ＤＡＴＡ!D5="","",(ＤＡＴＡ!D5)&amp;"高等学校")</f>
        <v/>
      </c>
      <c r="D5" s="574"/>
      <c r="E5" s="575"/>
      <c r="F5" s="569"/>
      <c r="G5" s="570"/>
      <c r="H5" s="571"/>
      <c r="I5" s="555"/>
      <c r="J5" s="556"/>
      <c r="K5" s="556"/>
      <c r="L5" s="556"/>
      <c r="M5" s="556"/>
      <c r="N5" s="556"/>
      <c r="O5" s="556"/>
      <c r="P5" s="557"/>
      <c r="Q5" s="55"/>
      <c r="R5" s="51"/>
      <c r="S5" s="51"/>
      <c r="T5" s="51"/>
      <c r="U5" s="59"/>
      <c r="V5" s="51"/>
      <c r="W5" s="51"/>
      <c r="X5" s="51"/>
      <c r="Y5" s="59"/>
      <c r="Z5" s="51"/>
      <c r="AA5" s="51"/>
      <c r="AB5" s="51"/>
      <c r="AC5" s="51"/>
      <c r="AD5" s="51"/>
      <c r="AE5" s="51"/>
      <c r="AF5" s="51"/>
      <c r="AG5" s="51"/>
      <c r="AH5" s="51"/>
      <c r="AI5" s="51"/>
      <c r="AJ5" s="51"/>
      <c r="AK5" s="51"/>
      <c r="AL5" s="51"/>
      <c r="AM5" s="51"/>
      <c r="AN5" s="51"/>
      <c r="AO5" s="51"/>
      <c r="AP5" s="51"/>
      <c r="AQ5" s="163"/>
      <c r="AR5" s="163"/>
      <c r="AS5" s="163"/>
      <c r="AT5" s="165"/>
    </row>
    <row r="6" spans="1:48" ht="12" customHeight="1">
      <c r="A6" s="542" t="s">
        <v>245</v>
      </c>
      <c r="B6" s="520"/>
      <c r="C6" s="543" t="str">
        <f>IF(ＤＡＴＡ!D6="","",(ＤＡＴＡ!D6))</f>
        <v/>
      </c>
      <c r="D6" s="544"/>
      <c r="E6" s="545"/>
      <c r="F6" s="546" t="s">
        <v>76</v>
      </c>
      <c r="G6" s="547"/>
      <c r="H6" s="548"/>
      <c r="I6" s="552" t="str">
        <f>IF(ＤＡＴＡ!D12="","",ＤＡＴＡ!D12)</f>
        <v/>
      </c>
      <c r="J6" s="553"/>
      <c r="K6" s="553"/>
      <c r="L6" s="553"/>
      <c r="M6" s="553"/>
      <c r="N6" s="553"/>
      <c r="O6" s="553"/>
      <c r="P6" s="554"/>
      <c r="Q6" s="51"/>
      <c r="R6" s="51"/>
      <c r="S6" s="51"/>
      <c r="T6" s="51"/>
      <c r="U6" s="59"/>
      <c r="V6" s="51"/>
      <c r="W6" s="51"/>
      <c r="X6" s="51"/>
      <c r="Y6" s="59"/>
      <c r="Z6" s="51"/>
      <c r="AA6" s="51"/>
      <c r="AB6" s="51"/>
      <c r="AC6" s="51"/>
      <c r="AD6" s="51"/>
      <c r="AE6" s="51"/>
      <c r="AF6" s="51"/>
      <c r="AG6" s="51"/>
      <c r="AH6" s="51"/>
      <c r="AI6" s="51"/>
      <c r="AJ6" s="51"/>
      <c r="AK6" s="51"/>
      <c r="AL6" s="51"/>
      <c r="AM6" s="51"/>
      <c r="AN6" s="51"/>
      <c r="AO6" s="51"/>
      <c r="AP6" s="51"/>
      <c r="AQ6" s="163"/>
      <c r="AR6" s="163"/>
      <c r="AS6" s="163"/>
      <c r="AT6" s="165"/>
    </row>
    <row r="7" spans="1:48" ht="31.5" customHeight="1">
      <c r="A7" s="558" t="s">
        <v>263</v>
      </c>
      <c r="B7" s="559"/>
      <c r="C7" s="560" t="str">
        <f>IF(ＤＡＴＡ!D7="","",(ＤＡＴＡ!D7))</f>
        <v/>
      </c>
      <c r="D7" s="561"/>
      <c r="E7" s="562"/>
      <c r="F7" s="549"/>
      <c r="G7" s="550"/>
      <c r="H7" s="551"/>
      <c r="I7" s="555"/>
      <c r="J7" s="556"/>
      <c r="K7" s="556"/>
      <c r="L7" s="556"/>
      <c r="M7" s="556"/>
      <c r="N7" s="556"/>
      <c r="O7" s="556"/>
      <c r="P7" s="557"/>
      <c r="Q7" s="51"/>
      <c r="R7" s="51"/>
      <c r="S7" s="51"/>
      <c r="T7" s="51"/>
      <c r="U7" s="51"/>
      <c r="V7" s="59"/>
      <c r="W7" s="59"/>
      <c r="X7" s="51"/>
      <c r="Y7" s="51"/>
      <c r="Z7" s="59"/>
      <c r="AA7" s="59"/>
      <c r="AB7" s="59"/>
      <c r="AC7" s="59"/>
      <c r="AD7" s="59"/>
      <c r="AE7" s="59"/>
      <c r="AF7" s="59"/>
      <c r="AG7" s="59"/>
      <c r="AH7" s="59"/>
      <c r="AI7" s="59"/>
      <c r="AJ7" s="59"/>
      <c r="AK7" s="59"/>
      <c r="AL7" s="59"/>
      <c r="AM7" s="59"/>
      <c r="AN7" s="59"/>
      <c r="AO7" s="59"/>
      <c r="AP7" s="51"/>
      <c r="AQ7" s="163"/>
      <c r="AR7" s="163"/>
      <c r="AS7" s="163"/>
      <c r="AT7" s="165"/>
    </row>
    <row r="8" spans="1:48" ht="15.75" customHeight="1">
      <c r="A8" s="509" t="s">
        <v>261</v>
      </c>
      <c r="B8" s="510"/>
      <c r="C8" s="133" t="str">
        <f>IF(ＤＡＴＡ!D8="","","〒 "&amp;ＤＡＴＡ!D8)</f>
        <v/>
      </c>
      <c r="D8" s="513" t="str">
        <f>IF(ＤＡＴＡ!D9="","","ふりがな："&amp;ＤＡＴＡ!D9)</f>
        <v/>
      </c>
      <c r="E8" s="514"/>
      <c r="F8" s="514"/>
      <c r="G8" s="514"/>
      <c r="H8" s="514"/>
      <c r="I8" s="514"/>
      <c r="J8" s="514"/>
      <c r="K8" s="514"/>
      <c r="L8" s="514"/>
      <c r="M8" s="514"/>
      <c r="N8" s="514"/>
      <c r="O8" s="514"/>
      <c r="P8" s="515"/>
      <c r="Q8" s="130"/>
      <c r="R8" s="51"/>
      <c r="S8" s="51"/>
      <c r="T8" s="51"/>
      <c r="U8" s="51"/>
      <c r="V8" s="51"/>
      <c r="W8" s="51"/>
      <c r="X8" s="51"/>
      <c r="Y8" s="51"/>
      <c r="Z8" s="51"/>
      <c r="AA8" s="51"/>
      <c r="AB8" s="51"/>
      <c r="AC8" s="51"/>
      <c r="AD8" s="51"/>
      <c r="AE8" s="51"/>
      <c r="AF8" s="51"/>
      <c r="AG8" s="51"/>
      <c r="AH8" s="51"/>
      <c r="AI8" s="51"/>
      <c r="AJ8" s="51"/>
      <c r="AK8" s="51"/>
      <c r="AL8" s="51"/>
      <c r="AM8" s="51"/>
      <c r="AN8" s="51"/>
      <c r="AO8" s="51"/>
      <c r="AP8" s="51"/>
      <c r="AQ8" s="163"/>
      <c r="AR8" s="163"/>
      <c r="AS8" s="163"/>
      <c r="AT8" s="165"/>
    </row>
    <row r="9" spans="1:48" ht="31.5" customHeight="1">
      <c r="A9" s="511"/>
      <c r="B9" s="512"/>
      <c r="C9" s="516" t="str">
        <f>IF(ＤＡＴＡ!D10="","",ＤＡＴＡ!D10)</f>
        <v/>
      </c>
      <c r="D9" s="517"/>
      <c r="E9" s="518"/>
      <c r="F9" s="517"/>
      <c r="G9" s="517"/>
      <c r="H9" s="517"/>
      <c r="I9" s="517"/>
      <c r="J9" s="517"/>
      <c r="K9" s="517"/>
      <c r="L9" s="517"/>
      <c r="M9" s="517"/>
      <c r="N9" s="517"/>
      <c r="O9" s="138"/>
      <c r="P9" s="128"/>
      <c r="Q9" s="130"/>
      <c r="R9" s="51"/>
      <c r="S9" s="51"/>
      <c r="T9" s="51"/>
      <c r="U9" s="51"/>
      <c r="V9" s="51"/>
      <c r="W9" s="51"/>
      <c r="X9" s="51"/>
      <c r="Y9" s="51"/>
      <c r="Z9" s="51"/>
      <c r="AA9" s="51"/>
      <c r="AB9" s="51"/>
      <c r="AC9" s="51"/>
      <c r="AD9" s="51"/>
      <c r="AE9" s="51"/>
      <c r="AF9" s="51"/>
      <c r="AG9" s="51"/>
      <c r="AH9" s="51"/>
      <c r="AI9" s="51"/>
      <c r="AJ9" s="51"/>
      <c r="AK9" s="51"/>
      <c r="AL9" s="51"/>
      <c r="AM9" s="51"/>
      <c r="AN9" s="51"/>
      <c r="AO9" s="51"/>
      <c r="AP9" s="51"/>
      <c r="AQ9" s="163"/>
      <c r="AR9" s="163"/>
      <c r="AS9" s="163"/>
      <c r="AT9" s="165"/>
    </row>
    <row r="10" spans="1:48" ht="18" customHeight="1">
      <c r="A10" s="519" t="s">
        <v>245</v>
      </c>
      <c r="B10" s="520"/>
      <c r="C10" s="521" t="str">
        <f>IF(ＤＡＴＡ!D13="","",(ＤＡＴＡ!D13))</f>
        <v/>
      </c>
      <c r="D10" s="522"/>
      <c r="E10" s="523" t="s">
        <v>265</v>
      </c>
      <c r="F10" s="524" t="str">
        <f>IF(ＤＡＴＡ!D15="","",(ＤＡＴＡ!D15))</f>
        <v/>
      </c>
      <c r="G10" s="524"/>
      <c r="H10" s="524"/>
      <c r="I10" s="524"/>
      <c r="J10" s="524"/>
      <c r="K10" s="524"/>
      <c r="L10" s="524"/>
      <c r="M10" s="526" t="s">
        <v>96</v>
      </c>
      <c r="N10" s="458"/>
      <c r="O10" s="458"/>
      <c r="P10" s="527"/>
      <c r="Q10" s="134"/>
      <c r="R10" s="59"/>
      <c r="S10" s="51"/>
      <c r="T10" s="51"/>
      <c r="U10" s="179"/>
      <c r="V10" s="51"/>
      <c r="W10" s="51"/>
      <c r="X10" s="51"/>
      <c r="Y10" s="51"/>
      <c r="Z10" s="51"/>
      <c r="AA10" s="51"/>
      <c r="AB10" s="51"/>
      <c r="AC10" s="51"/>
      <c r="AD10" s="51"/>
      <c r="AE10" s="59"/>
      <c r="AF10" s="51"/>
      <c r="AG10" s="51"/>
      <c r="AH10" s="51"/>
      <c r="AI10" s="51"/>
      <c r="AJ10" s="51"/>
      <c r="AK10" s="51"/>
      <c r="AL10" s="51"/>
      <c r="AM10" s="51"/>
      <c r="AN10" s="51"/>
      <c r="AO10" s="51"/>
      <c r="AP10" s="51"/>
      <c r="AQ10" s="163"/>
      <c r="AR10" s="163"/>
      <c r="AS10" s="163"/>
      <c r="AT10" s="165"/>
    </row>
    <row r="11" spans="1:48" ht="31.5" customHeight="1">
      <c r="A11" s="528" t="s">
        <v>260</v>
      </c>
      <c r="B11" s="529"/>
      <c r="C11" s="530" t="str">
        <f>IF(ＤＡＴＡ!D14="","",(ＤＡＴＡ!D14))</f>
        <v/>
      </c>
      <c r="D11" s="531"/>
      <c r="E11" s="523"/>
      <c r="F11" s="525"/>
      <c r="G11" s="525"/>
      <c r="H11" s="525"/>
      <c r="I11" s="525"/>
      <c r="J11" s="525"/>
      <c r="K11" s="525"/>
      <c r="L11" s="525"/>
      <c r="M11" s="493" t="str">
        <f>IF(ＤＡＴＡ!U4="","",ＤＡＴＡ!U4)</f>
        <v/>
      </c>
      <c r="N11" s="494"/>
      <c r="O11" s="494"/>
      <c r="P11" s="495"/>
      <c r="Q11" s="130"/>
      <c r="R11" s="51"/>
      <c r="S11" s="59"/>
      <c r="T11" s="51"/>
      <c r="U11" s="51"/>
      <c r="V11" s="59"/>
      <c r="W11" s="59"/>
      <c r="X11" s="59"/>
      <c r="Y11" s="59"/>
      <c r="Z11" s="59"/>
      <c r="AA11" s="59"/>
      <c r="AB11" s="59"/>
      <c r="AC11" s="59"/>
      <c r="AD11" s="51"/>
      <c r="AE11" s="59"/>
      <c r="AF11" s="51"/>
      <c r="AG11" s="51"/>
      <c r="AH11" s="51"/>
      <c r="AI11" s="51"/>
      <c r="AJ11" s="51"/>
      <c r="AK11" s="51"/>
      <c r="AL11" s="51"/>
      <c r="AM11" s="51"/>
      <c r="AN11" s="180"/>
      <c r="AO11" s="51"/>
      <c r="AP11" s="51"/>
      <c r="AQ11" s="163"/>
      <c r="AR11" s="163"/>
      <c r="AS11" s="163"/>
      <c r="AT11" s="165"/>
    </row>
    <row r="12" spans="1:48" ht="3.75" customHeight="1">
      <c r="A12" s="53"/>
      <c r="B12" s="53"/>
      <c r="C12" s="53"/>
      <c r="D12" s="53"/>
      <c r="E12" s="131"/>
      <c r="F12" s="53"/>
      <c r="G12" s="53"/>
      <c r="H12" s="53"/>
      <c r="I12" s="53"/>
      <c r="J12" s="53"/>
      <c r="K12" s="53"/>
      <c r="L12" s="53"/>
      <c r="M12" s="53"/>
      <c r="N12" s="58"/>
      <c r="O12" s="58"/>
      <c r="P12" s="58"/>
      <c r="Q12" s="51"/>
      <c r="R12" s="51"/>
      <c r="S12" s="51"/>
      <c r="T12" s="51"/>
      <c r="U12" s="51"/>
      <c r="V12" s="51"/>
      <c r="W12" s="51"/>
      <c r="X12" s="51"/>
      <c r="Y12" s="51"/>
      <c r="Z12" s="51"/>
      <c r="AA12" s="51"/>
      <c r="AB12" s="51"/>
      <c r="AC12" s="51"/>
      <c r="AD12" s="51"/>
      <c r="AE12" s="51"/>
      <c r="AF12" s="51"/>
      <c r="AG12" s="51"/>
      <c r="AH12" s="51"/>
      <c r="AI12" s="51"/>
      <c r="AJ12" s="51"/>
      <c r="AK12" s="51"/>
      <c r="AL12" s="51"/>
      <c r="AM12" s="51"/>
      <c r="AN12" s="51"/>
      <c r="AO12" s="51"/>
      <c r="AP12" s="51"/>
      <c r="AQ12" s="51"/>
      <c r="AR12" s="51"/>
      <c r="AS12" s="51"/>
      <c r="AT12" s="163"/>
      <c r="AU12" s="163"/>
      <c r="AV12" s="163"/>
    </row>
    <row r="13" spans="1:48" ht="26.25" customHeight="1">
      <c r="A13" s="68"/>
      <c r="B13" s="496" t="s">
        <v>54</v>
      </c>
      <c r="C13" s="497"/>
      <c r="D13" s="57" t="s">
        <v>56</v>
      </c>
      <c r="E13" s="500" t="s">
        <v>57</v>
      </c>
      <c r="F13" s="496" t="s">
        <v>58</v>
      </c>
      <c r="G13" s="502"/>
      <c r="H13" s="502"/>
      <c r="I13" s="502"/>
      <c r="J13" s="502"/>
      <c r="K13" s="502"/>
      <c r="L13" s="497"/>
      <c r="M13" s="504" t="s">
        <v>97</v>
      </c>
      <c r="N13" s="461" t="s">
        <v>83</v>
      </c>
      <c r="O13" s="462"/>
      <c r="P13" s="508" t="s">
        <v>79</v>
      </c>
      <c r="Q13" s="136"/>
      <c r="R13" s="163"/>
      <c r="S13" s="163"/>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59"/>
    </row>
    <row r="14" spans="1:48" ht="26.25" customHeight="1">
      <c r="A14" s="127"/>
      <c r="B14" s="498"/>
      <c r="C14" s="499"/>
      <c r="D14" s="61" t="s">
        <v>63</v>
      </c>
      <c r="E14" s="501"/>
      <c r="F14" s="498"/>
      <c r="G14" s="503"/>
      <c r="H14" s="503"/>
      <c r="I14" s="503"/>
      <c r="J14" s="503"/>
      <c r="K14" s="503"/>
      <c r="L14" s="499"/>
      <c r="M14" s="505"/>
      <c r="N14" s="506"/>
      <c r="O14" s="507"/>
      <c r="P14" s="508"/>
      <c r="Q14" s="136"/>
      <c r="R14" s="163"/>
      <c r="S14" s="163"/>
      <c r="T14" s="59"/>
      <c r="U14" s="59"/>
      <c r="V14" s="59"/>
      <c r="W14" s="191"/>
      <c r="X14" s="51"/>
      <c r="Y14" s="59"/>
      <c r="Z14" s="59"/>
      <c r="AA14" s="59"/>
      <c r="AB14" s="59"/>
      <c r="AC14" s="59"/>
      <c r="AD14" s="59"/>
      <c r="AE14" s="59"/>
      <c r="AF14" s="59"/>
      <c r="AG14" s="59"/>
      <c r="AH14" s="59"/>
      <c r="AI14" s="59"/>
      <c r="AJ14" s="59"/>
      <c r="AK14" s="59"/>
      <c r="AL14" s="59"/>
      <c r="AM14" s="59"/>
      <c r="AN14" s="59"/>
      <c r="AO14" s="59"/>
      <c r="AP14" s="59"/>
      <c r="AQ14" s="59"/>
      <c r="AR14" s="59"/>
      <c r="AS14" s="59"/>
    </row>
    <row r="15" spans="1:48" ht="18.75" customHeight="1">
      <c r="A15" s="484" t="s">
        <v>287</v>
      </c>
      <c r="B15" s="451" t="str">
        <f>IF(ＤＡＴＡ!J4="","",ＤＡＴＡ!J4)</f>
        <v/>
      </c>
      <c r="C15" s="452"/>
      <c r="D15" s="60" t="str">
        <f>IF(ＤＡＴＡ!L4="","",ＤＡＴＡ!L4)</f>
        <v/>
      </c>
      <c r="E15" s="455" t="str">
        <f>IF(ＤＡＴＡ!M4="","",ＤＡＴＡ!M4)</f>
        <v/>
      </c>
      <c r="F15" s="441" t="str">
        <f>IF(ＤＡＴＡ!N4="","",ＤＡＴＡ!N4)</f>
        <v/>
      </c>
      <c r="G15" s="457"/>
      <c r="H15" s="65" t="s">
        <v>70</v>
      </c>
      <c r="I15" s="458" t="str">
        <f>IF(ＤＡＴＡ!Q4="","",ＤＡＴＡ!Q4)</f>
        <v/>
      </c>
      <c r="J15" s="65" t="s">
        <v>70</v>
      </c>
      <c r="K15" s="457" t="str">
        <f>IF(ＤＡＴＡ!S4="","",ＤＡＴＡ!S4)</f>
        <v/>
      </c>
      <c r="L15" s="56"/>
      <c r="M15" s="490"/>
      <c r="N15" s="461" t="str">
        <f>IF(ＤＡＴＡ!D18&lt;&gt;"",ＤＡＴＡ!D18,"")</f>
        <v/>
      </c>
      <c r="O15" s="462"/>
      <c r="P15" s="488" t="str">
        <f>IF(ＤＡＴＡ!D19&lt;&gt;"",ＤＡＴＡ!D19,"")</f>
        <v/>
      </c>
      <c r="Q15" s="137"/>
      <c r="R15" s="51"/>
      <c r="S15" s="163"/>
      <c r="T15" s="59"/>
      <c r="U15" s="59"/>
      <c r="V15" s="59"/>
      <c r="W15" s="59"/>
      <c r="X15" s="51"/>
      <c r="Y15" s="59"/>
      <c r="Z15" s="59"/>
      <c r="AA15" s="59"/>
      <c r="AB15" s="59"/>
      <c r="AC15" s="59"/>
      <c r="AD15" s="59"/>
      <c r="AE15" s="59"/>
      <c r="AF15" s="59"/>
      <c r="AG15" s="59"/>
      <c r="AH15" s="59"/>
      <c r="AI15" s="59"/>
      <c r="AJ15" s="59"/>
      <c r="AK15" s="59"/>
      <c r="AL15" s="59"/>
      <c r="AM15" s="59"/>
      <c r="AN15" s="59"/>
      <c r="AO15" s="59"/>
      <c r="AP15" s="59"/>
      <c r="AQ15" s="59"/>
      <c r="AR15" s="59"/>
      <c r="AS15" s="59"/>
    </row>
    <row r="16" spans="1:48" ht="18.75" customHeight="1">
      <c r="A16" s="485"/>
      <c r="B16" s="453"/>
      <c r="C16" s="454"/>
      <c r="D16" s="62" t="str">
        <f>IF(ＤＡＴＡ!L5="","",ＤＡＴＡ!L5)</f>
        <v/>
      </c>
      <c r="E16" s="456" t="str">
        <f>IF(ＤＡＴＡ!M5="","",ＤＡＴＡ!M5)</f>
        <v/>
      </c>
      <c r="F16" s="63" t="s">
        <v>73</v>
      </c>
      <c r="G16" s="64" t="str">
        <f>IF(ＤＡＴＡ!O5="","",ＤＡＴＡ!O5)</f>
        <v/>
      </c>
      <c r="H16" s="64" t="s">
        <v>74</v>
      </c>
      <c r="I16" s="459" t="str">
        <f>IF(ＤＡＴＡ!Q5="","",ＤＡＴＡ!Q5)</f>
        <v/>
      </c>
      <c r="J16" s="64" t="s">
        <v>41</v>
      </c>
      <c r="K16" s="460" t="str">
        <f>IF(ＤＡＴＡ!S5="","",ＤＡＴＡ!S5)</f>
        <v/>
      </c>
      <c r="L16" s="66" t="s">
        <v>43</v>
      </c>
      <c r="M16" s="491"/>
      <c r="N16" s="445"/>
      <c r="O16" s="446"/>
      <c r="P16" s="489"/>
      <c r="Q16" s="137"/>
      <c r="R16" s="51"/>
      <c r="S16" s="163"/>
      <c r="T16" s="59"/>
      <c r="U16" s="59"/>
      <c r="V16" s="59"/>
      <c r="W16" s="51"/>
      <c r="X16" s="51"/>
      <c r="Y16" s="59"/>
      <c r="Z16" s="59"/>
      <c r="AA16" s="59"/>
      <c r="AB16" s="59"/>
      <c r="AC16" s="59"/>
      <c r="AD16" s="59"/>
      <c r="AE16" s="59"/>
      <c r="AF16" s="59"/>
      <c r="AG16" s="59"/>
      <c r="AH16" s="59"/>
      <c r="AI16" s="59"/>
      <c r="AJ16" s="59"/>
      <c r="AK16" s="59"/>
      <c r="AL16" s="59"/>
      <c r="AM16" s="59"/>
      <c r="AN16" s="59"/>
      <c r="AO16" s="59"/>
      <c r="AP16" s="59"/>
      <c r="AQ16" s="59"/>
      <c r="AR16" s="59"/>
      <c r="AS16" s="59"/>
    </row>
    <row r="17" spans="1:45" ht="18.75" customHeight="1">
      <c r="A17" s="485"/>
      <c r="B17" s="451" t="str">
        <f>IF(ＤＡＴＡ!J6="","",ＤＡＴＡ!J6)</f>
        <v/>
      </c>
      <c r="C17" s="452"/>
      <c r="D17" s="60" t="str">
        <f>IF(ＤＡＴＡ!L6="","",ＤＡＴＡ!L6)</f>
        <v/>
      </c>
      <c r="E17" s="455" t="str">
        <f>IF(ＤＡＴＡ!M6="","",ＤＡＴＡ!M6)</f>
        <v/>
      </c>
      <c r="F17" s="441" t="str">
        <f>IF(ＤＡＴＡ!N6="","",ＤＡＴＡ!N6)</f>
        <v/>
      </c>
      <c r="G17" s="457"/>
      <c r="H17" s="65" t="s">
        <v>70</v>
      </c>
      <c r="I17" s="458" t="str">
        <f>IF(ＤＡＴＡ!Q6="","",ＤＡＴＡ!Q6)</f>
        <v/>
      </c>
      <c r="J17" s="65" t="s">
        <v>70</v>
      </c>
      <c r="K17" s="457" t="str">
        <f>IF(ＤＡＴＡ!S6="","",ＤＡＴＡ!S6)</f>
        <v/>
      </c>
      <c r="L17" s="56"/>
      <c r="M17" s="492"/>
      <c r="N17" s="445"/>
      <c r="O17" s="446"/>
      <c r="P17" s="489"/>
      <c r="Q17" s="137"/>
      <c r="R17" s="51"/>
      <c r="S17" s="163"/>
      <c r="T17" s="59"/>
      <c r="U17" s="59"/>
      <c r="V17" s="59"/>
      <c r="W17" s="51"/>
      <c r="X17" s="51"/>
      <c r="Y17" s="59"/>
      <c r="Z17" s="59"/>
      <c r="AA17" s="59"/>
      <c r="AB17" s="59"/>
      <c r="AC17" s="59"/>
      <c r="AD17" s="59"/>
      <c r="AE17" s="59"/>
      <c r="AF17" s="59"/>
      <c r="AG17" s="59"/>
      <c r="AH17" s="59"/>
      <c r="AI17" s="59"/>
      <c r="AJ17" s="59"/>
      <c r="AK17" s="59"/>
      <c r="AL17" s="59"/>
      <c r="AM17" s="59"/>
      <c r="AN17" s="59"/>
      <c r="AO17" s="59"/>
      <c r="AP17" s="59"/>
      <c r="AQ17" s="59"/>
      <c r="AR17" s="59"/>
      <c r="AS17" s="59"/>
    </row>
    <row r="18" spans="1:45" ht="18.75" customHeight="1">
      <c r="A18" s="485"/>
      <c r="B18" s="453"/>
      <c r="C18" s="454"/>
      <c r="D18" s="62" t="str">
        <f>IF(ＤＡＴＡ!L7="","",ＤＡＴＡ!L7)</f>
        <v/>
      </c>
      <c r="E18" s="456" t="str">
        <f>IF(ＤＡＴＡ!M7="","",ＤＡＴＡ!M7)</f>
        <v/>
      </c>
      <c r="F18" s="63" t="s">
        <v>73</v>
      </c>
      <c r="G18" s="64" t="str">
        <f>IF(ＤＡＴＡ!O7="","",ＤＡＴＡ!O7)</f>
        <v/>
      </c>
      <c r="H18" s="64" t="s">
        <v>74</v>
      </c>
      <c r="I18" s="459" t="str">
        <f>IF(ＤＡＴＡ!Q7="","",ＤＡＴＡ!Q7)</f>
        <v/>
      </c>
      <c r="J18" s="64" t="s">
        <v>41</v>
      </c>
      <c r="K18" s="460" t="str">
        <f>IF(ＤＡＴＡ!S7="","",ＤＡＴＡ!S7)</f>
        <v/>
      </c>
      <c r="L18" s="66" t="s">
        <v>43</v>
      </c>
      <c r="M18" s="492"/>
      <c r="N18" s="445"/>
      <c r="O18" s="446"/>
      <c r="P18" s="489"/>
      <c r="Q18" s="137"/>
      <c r="R18" s="51"/>
      <c r="S18" s="163"/>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row>
    <row r="19" spans="1:45" ht="18.75" customHeight="1">
      <c r="A19" s="485"/>
      <c r="B19" s="451" t="str">
        <f>IF(ＤＡＴＡ!J8="","",ＤＡＴＡ!J8)</f>
        <v/>
      </c>
      <c r="C19" s="452"/>
      <c r="D19" s="60" t="str">
        <f>IF(ＤＡＴＡ!L8="","",ＤＡＴＡ!L8)</f>
        <v/>
      </c>
      <c r="E19" s="455" t="str">
        <f>IF(ＤＡＴＡ!M8="","",ＤＡＴＡ!M8)</f>
        <v/>
      </c>
      <c r="F19" s="441" t="str">
        <f>IF(ＤＡＴＡ!N8="","",ＤＡＴＡ!N8)</f>
        <v/>
      </c>
      <c r="G19" s="457"/>
      <c r="H19" s="65" t="s">
        <v>70</v>
      </c>
      <c r="I19" s="458" t="str">
        <f>IF(ＤＡＴＡ!Q8="","",ＤＡＴＡ!Q8)</f>
        <v/>
      </c>
      <c r="J19" s="65" t="s">
        <v>70</v>
      </c>
      <c r="K19" s="457" t="str">
        <f>IF(ＤＡＴＡ!S8="","",ＤＡＴＡ!S8)</f>
        <v/>
      </c>
      <c r="L19" s="56"/>
      <c r="M19" s="492"/>
      <c r="N19" s="445"/>
      <c r="O19" s="446"/>
      <c r="P19" s="489"/>
      <c r="Q19" s="137"/>
      <c r="R19" s="51"/>
      <c r="S19" s="163"/>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row>
    <row r="20" spans="1:45" ht="18.75" customHeight="1">
      <c r="A20" s="485"/>
      <c r="B20" s="453"/>
      <c r="C20" s="454"/>
      <c r="D20" s="62" t="str">
        <f>IF(ＤＡＴＡ!L9="","",ＤＡＴＡ!L9)</f>
        <v/>
      </c>
      <c r="E20" s="456" t="str">
        <f>IF(ＤＡＴＡ!M9="","",ＤＡＴＡ!M9)</f>
        <v/>
      </c>
      <c r="F20" s="63" t="s">
        <v>73</v>
      </c>
      <c r="G20" s="64" t="str">
        <f>IF(ＤＡＴＡ!O9="","",ＤＡＴＡ!O9)</f>
        <v/>
      </c>
      <c r="H20" s="64" t="s">
        <v>74</v>
      </c>
      <c r="I20" s="459" t="str">
        <f>IF(ＤＡＴＡ!Q9="","",ＤＡＴＡ!Q9)</f>
        <v/>
      </c>
      <c r="J20" s="64" t="s">
        <v>41</v>
      </c>
      <c r="K20" s="460" t="str">
        <f>IF(ＤＡＴＡ!S9="","",ＤＡＴＡ!S9)</f>
        <v/>
      </c>
      <c r="L20" s="66" t="s">
        <v>43</v>
      </c>
      <c r="M20" s="492"/>
      <c r="N20" s="445"/>
      <c r="O20" s="446"/>
      <c r="P20" s="489"/>
      <c r="Q20" s="137"/>
      <c r="R20" s="51"/>
      <c r="S20" s="163"/>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row>
    <row r="21" spans="1:45" ht="18.75" customHeight="1">
      <c r="A21" s="485"/>
      <c r="B21" s="451" t="str">
        <f>IF(ＤＡＴＡ!J10="","",ＤＡＴＡ!J10)</f>
        <v/>
      </c>
      <c r="C21" s="452"/>
      <c r="D21" s="60" t="str">
        <f>IF(ＤＡＴＡ!L10="","",ＤＡＴＡ!L10)</f>
        <v/>
      </c>
      <c r="E21" s="455" t="str">
        <f>IF(ＤＡＴＡ!M10="","",ＤＡＴＡ!M10)</f>
        <v/>
      </c>
      <c r="F21" s="441" t="str">
        <f>IF(ＤＡＴＡ!N10="","",ＤＡＴＡ!N10)</f>
        <v/>
      </c>
      <c r="G21" s="457"/>
      <c r="H21" s="65" t="s">
        <v>70</v>
      </c>
      <c r="I21" s="458" t="str">
        <f>IF(ＤＡＴＡ!Q10="","",ＤＡＴＡ!Q10)</f>
        <v/>
      </c>
      <c r="J21" s="65" t="s">
        <v>70</v>
      </c>
      <c r="K21" s="457" t="str">
        <f>IF(ＤＡＴＡ!S10="","",ＤＡＴＡ!S10)</f>
        <v/>
      </c>
      <c r="L21" s="56"/>
      <c r="M21" s="492"/>
      <c r="N21" s="445"/>
      <c r="O21" s="446"/>
      <c r="P21" s="489"/>
      <c r="Q21" s="137"/>
      <c r="R21" s="51"/>
      <c r="S21" s="163"/>
      <c r="T21" s="59"/>
      <c r="U21" s="59"/>
      <c r="V21" s="59"/>
      <c r="W21" s="59"/>
      <c r="X21" s="59"/>
      <c r="Y21" s="59"/>
      <c r="Z21" s="59"/>
      <c r="AA21" s="59"/>
      <c r="AB21" s="59"/>
      <c r="AC21" s="59"/>
      <c r="AD21" s="59"/>
      <c r="AE21" s="59"/>
      <c r="AF21" s="59"/>
      <c r="AG21" s="59"/>
      <c r="AH21" s="59"/>
      <c r="AI21" s="59"/>
      <c r="AJ21" s="59"/>
      <c r="AK21" s="59"/>
      <c r="AL21" s="59"/>
      <c r="AM21" s="59"/>
      <c r="AN21" s="59"/>
      <c r="AO21" s="59"/>
      <c r="AP21" s="59"/>
      <c r="AQ21" s="59"/>
      <c r="AR21" s="59"/>
      <c r="AS21" s="59"/>
    </row>
    <row r="22" spans="1:45" ht="18.75" customHeight="1">
      <c r="A22" s="485"/>
      <c r="B22" s="453"/>
      <c r="C22" s="454"/>
      <c r="D22" s="62" t="str">
        <f>IF(ＤＡＴＡ!L11="","",ＤＡＴＡ!L11)</f>
        <v/>
      </c>
      <c r="E22" s="456" t="str">
        <f>IF(ＤＡＴＡ!M11="","",ＤＡＴＡ!M11)</f>
        <v/>
      </c>
      <c r="F22" s="63" t="s">
        <v>73</v>
      </c>
      <c r="G22" s="64" t="str">
        <f>IF(ＤＡＴＡ!O11="","",ＤＡＴＡ!O11)</f>
        <v/>
      </c>
      <c r="H22" s="64" t="s">
        <v>74</v>
      </c>
      <c r="I22" s="459" t="str">
        <f>IF(ＤＡＴＡ!Q11="","",ＤＡＴＡ!Q11)</f>
        <v/>
      </c>
      <c r="J22" s="64" t="s">
        <v>41</v>
      </c>
      <c r="K22" s="460" t="str">
        <f>IF(ＤＡＴＡ!S11="","",ＤＡＴＡ!S11)</f>
        <v/>
      </c>
      <c r="L22" s="66" t="s">
        <v>43</v>
      </c>
      <c r="M22" s="492"/>
      <c r="N22" s="445"/>
      <c r="O22" s="446"/>
      <c r="P22" s="489"/>
      <c r="Q22" s="137"/>
      <c r="R22" s="51"/>
      <c r="S22" s="163"/>
      <c r="T22" s="59"/>
      <c r="U22" s="59"/>
      <c r="V22" s="59"/>
      <c r="W22" s="59"/>
      <c r="X22" s="59"/>
      <c r="Y22" s="59"/>
      <c r="Z22" s="59"/>
      <c r="AA22" s="59"/>
      <c r="AB22" s="59"/>
      <c r="AC22" s="59"/>
      <c r="AD22" s="59"/>
      <c r="AE22" s="59"/>
      <c r="AF22" s="59"/>
      <c r="AG22" s="59"/>
      <c r="AH22" s="59"/>
      <c r="AI22" s="59"/>
      <c r="AJ22" s="59"/>
      <c r="AK22" s="59"/>
      <c r="AL22" s="59"/>
      <c r="AM22" s="59"/>
      <c r="AN22" s="59"/>
      <c r="AO22" s="59"/>
      <c r="AP22" s="59"/>
      <c r="AQ22" s="59"/>
      <c r="AR22" s="59"/>
      <c r="AS22" s="59"/>
    </row>
    <row r="23" spans="1:45" ht="18.75" customHeight="1">
      <c r="A23" s="486"/>
      <c r="B23" s="451" t="str">
        <f>IF(ＤＡＴＡ!J12="","",ＤＡＴＡ!J12)</f>
        <v/>
      </c>
      <c r="C23" s="452"/>
      <c r="D23" s="60" t="str">
        <f>IF(ＤＡＴＡ!L12="","",ＤＡＴＡ!L12)</f>
        <v/>
      </c>
      <c r="E23" s="455" t="str">
        <f>IF(ＤＡＴＡ!M12="","",ＤＡＴＡ!M12)</f>
        <v/>
      </c>
      <c r="F23" s="441" t="str">
        <f>IF(ＤＡＴＡ!N12="","",ＤＡＴＡ!N12)</f>
        <v/>
      </c>
      <c r="G23" s="457"/>
      <c r="H23" s="65" t="s">
        <v>70</v>
      </c>
      <c r="I23" s="458" t="str">
        <f>IF(ＤＡＴＡ!Q12="","",ＤＡＴＡ!Q12)</f>
        <v/>
      </c>
      <c r="J23" s="65" t="s">
        <v>70</v>
      </c>
      <c r="K23" s="457" t="str">
        <f>IF(ＤＡＴＡ!S12="","",ＤＡＴＡ!S12)</f>
        <v/>
      </c>
      <c r="L23" s="56"/>
      <c r="M23" s="492"/>
      <c r="N23" s="445"/>
      <c r="O23" s="446"/>
      <c r="P23" s="489"/>
      <c r="Q23" s="137"/>
      <c r="R23" s="51"/>
      <c r="S23" s="163"/>
      <c r="T23" s="59"/>
      <c r="U23" s="59"/>
      <c r="V23" s="59"/>
      <c r="W23" s="59"/>
      <c r="X23" s="59"/>
      <c r="Y23" s="59"/>
      <c r="Z23" s="59"/>
      <c r="AA23" s="59"/>
      <c r="AB23" s="59"/>
      <c r="AC23" s="59"/>
      <c r="AD23" s="59"/>
      <c r="AE23" s="59"/>
      <c r="AF23" s="59"/>
      <c r="AG23" s="59"/>
      <c r="AH23" s="59"/>
      <c r="AI23" s="59"/>
      <c r="AJ23" s="59"/>
      <c r="AK23" s="59"/>
      <c r="AL23" s="59"/>
      <c r="AM23" s="59"/>
      <c r="AN23" s="59"/>
      <c r="AO23" s="59"/>
      <c r="AP23" s="59"/>
      <c r="AQ23" s="59"/>
      <c r="AR23" s="59"/>
      <c r="AS23" s="59"/>
    </row>
    <row r="24" spans="1:45" ht="18.75" customHeight="1">
      <c r="A24" s="486"/>
      <c r="B24" s="453"/>
      <c r="C24" s="454"/>
      <c r="D24" s="62" t="str">
        <f>IF(ＤＡＴＡ!L13="","",ＤＡＴＡ!L13)</f>
        <v/>
      </c>
      <c r="E24" s="456" t="str">
        <f>IF(ＤＡＴＡ!M13="","",ＤＡＴＡ!M13)</f>
        <v/>
      </c>
      <c r="F24" s="63" t="s">
        <v>73</v>
      </c>
      <c r="G24" s="64" t="str">
        <f>IF(ＤＡＴＡ!O13="","",ＤＡＴＡ!O13)</f>
        <v/>
      </c>
      <c r="H24" s="64" t="s">
        <v>74</v>
      </c>
      <c r="I24" s="459" t="str">
        <f>IF(ＤＡＴＡ!Q13="","",ＤＡＴＡ!Q13)</f>
        <v/>
      </c>
      <c r="J24" s="64" t="s">
        <v>41</v>
      </c>
      <c r="K24" s="460" t="str">
        <f>IF(ＤＡＴＡ!S13="","",ＤＡＴＡ!S13)</f>
        <v/>
      </c>
      <c r="L24" s="66" t="s">
        <v>43</v>
      </c>
      <c r="M24" s="492"/>
      <c r="N24" s="445"/>
      <c r="O24" s="446"/>
      <c r="P24" s="489"/>
      <c r="Q24" s="137"/>
      <c r="R24" s="51"/>
      <c r="S24" s="163"/>
      <c r="T24" s="59"/>
      <c r="U24" s="59"/>
      <c r="V24" s="59"/>
      <c r="W24" s="59"/>
      <c r="X24" s="59"/>
      <c r="Y24" s="59"/>
      <c r="Z24" s="59"/>
      <c r="AA24" s="59"/>
      <c r="AB24" s="59"/>
      <c r="AC24" s="59"/>
      <c r="AD24" s="59"/>
      <c r="AE24" s="59"/>
      <c r="AF24" s="59"/>
      <c r="AG24" s="59"/>
      <c r="AH24" s="59"/>
      <c r="AI24" s="59"/>
      <c r="AJ24" s="59"/>
      <c r="AK24" s="59"/>
      <c r="AL24" s="59"/>
      <c r="AM24" s="59"/>
      <c r="AN24" s="59"/>
      <c r="AO24" s="59"/>
      <c r="AP24" s="59"/>
      <c r="AQ24" s="59"/>
      <c r="AR24" s="59"/>
      <c r="AS24" s="59"/>
    </row>
    <row r="25" spans="1:45" ht="18.75" customHeight="1">
      <c r="A25" s="486"/>
      <c r="B25" s="451" t="str">
        <f>IF(ＤＡＴＡ!J14="","",ＤＡＴＡ!J14)</f>
        <v/>
      </c>
      <c r="C25" s="452"/>
      <c r="D25" s="60" t="str">
        <f>IF(ＤＡＴＡ!L14="","",ＤＡＴＡ!L14)</f>
        <v/>
      </c>
      <c r="E25" s="455" t="str">
        <f>IF(ＤＡＴＡ!M14="","",ＤＡＴＡ!M14)</f>
        <v/>
      </c>
      <c r="F25" s="441" t="str">
        <f>IF(ＤＡＴＡ!N14="","",ＤＡＴＡ!N14)</f>
        <v/>
      </c>
      <c r="G25" s="457"/>
      <c r="H25" s="65" t="s">
        <v>70</v>
      </c>
      <c r="I25" s="458" t="str">
        <f>IF(ＤＡＴＡ!Q14="","",ＤＡＴＡ!Q14)</f>
        <v/>
      </c>
      <c r="J25" s="65" t="s">
        <v>70</v>
      </c>
      <c r="K25" s="457" t="str">
        <f>IF(ＤＡＴＡ!S14="","",ＤＡＴＡ!S14)</f>
        <v/>
      </c>
      <c r="L25" s="56"/>
      <c r="M25" s="492"/>
      <c r="N25" s="445"/>
      <c r="O25" s="446"/>
      <c r="P25" s="489"/>
      <c r="Q25" s="137"/>
      <c r="R25" s="51"/>
      <c r="S25" s="163"/>
      <c r="T25" s="59"/>
      <c r="U25" s="59"/>
      <c r="V25" s="59"/>
      <c r="W25" s="59"/>
      <c r="X25" s="59"/>
      <c r="Y25" s="59"/>
      <c r="Z25" s="59"/>
      <c r="AA25" s="59"/>
      <c r="AB25" s="59"/>
      <c r="AC25" s="59"/>
      <c r="AD25" s="59"/>
      <c r="AE25" s="59"/>
      <c r="AF25" s="59"/>
      <c r="AG25" s="59"/>
      <c r="AH25" s="59"/>
      <c r="AI25" s="59"/>
      <c r="AJ25" s="59"/>
      <c r="AK25" s="59"/>
      <c r="AL25" s="59"/>
      <c r="AM25" s="59"/>
      <c r="AN25" s="59"/>
      <c r="AO25" s="59"/>
      <c r="AP25" s="59"/>
      <c r="AQ25" s="59"/>
      <c r="AR25" s="59"/>
      <c r="AS25" s="59"/>
    </row>
    <row r="26" spans="1:45" ht="18.75" customHeight="1">
      <c r="A26" s="487"/>
      <c r="B26" s="453"/>
      <c r="C26" s="454"/>
      <c r="D26" s="62" t="str">
        <f>IF(ＤＡＴＡ!L15="","",ＤＡＴＡ!L15)</f>
        <v/>
      </c>
      <c r="E26" s="456" t="str">
        <f>IF(ＤＡＴＡ!M15="","",ＤＡＴＡ!M15)</f>
        <v/>
      </c>
      <c r="F26" s="63" t="s">
        <v>73</v>
      </c>
      <c r="G26" s="64" t="str">
        <f>IF(ＤＡＴＡ!O15="","",ＤＡＴＡ!O15)</f>
        <v/>
      </c>
      <c r="H26" s="64" t="s">
        <v>74</v>
      </c>
      <c r="I26" s="459" t="str">
        <f>IF(ＤＡＴＡ!Q15="","",ＤＡＴＡ!Q15)</f>
        <v/>
      </c>
      <c r="J26" s="64" t="s">
        <v>41</v>
      </c>
      <c r="K26" s="460" t="str">
        <f>IF(ＤＡＴＡ!S15="","",ＤＡＴＡ!S15)</f>
        <v/>
      </c>
      <c r="L26" s="66" t="s">
        <v>43</v>
      </c>
      <c r="M26" s="492"/>
      <c r="N26" s="445"/>
      <c r="O26" s="446"/>
      <c r="P26" s="489"/>
      <c r="Q26" s="137"/>
      <c r="R26" s="51"/>
      <c r="S26" s="163"/>
      <c r="T26" s="59"/>
      <c r="U26" s="59"/>
      <c r="V26" s="59"/>
      <c r="W26" s="59"/>
      <c r="X26" s="59"/>
      <c r="Y26" s="59"/>
      <c r="Z26" s="59"/>
      <c r="AA26" s="59"/>
      <c r="AB26" s="59"/>
      <c r="AC26" s="59"/>
      <c r="AD26" s="59"/>
      <c r="AE26" s="59"/>
      <c r="AF26" s="59"/>
      <c r="AG26" s="59"/>
      <c r="AH26" s="59"/>
      <c r="AI26" s="59"/>
      <c r="AJ26" s="59"/>
      <c r="AK26" s="59"/>
      <c r="AL26" s="59"/>
      <c r="AM26" s="59"/>
      <c r="AN26" s="59"/>
      <c r="AO26" s="59"/>
      <c r="AP26" s="59"/>
      <c r="AQ26" s="59"/>
      <c r="AR26" s="59"/>
      <c r="AS26" s="59"/>
    </row>
    <row r="27" spans="1:45" ht="18.75" customHeight="1">
      <c r="A27" s="484" t="s">
        <v>243</v>
      </c>
      <c r="B27" s="451" t="str">
        <f>IF(ＤＡＴＡ!J16="","",ＤＡＴＡ!J16)</f>
        <v/>
      </c>
      <c r="C27" s="452"/>
      <c r="D27" s="60" t="str">
        <f>IF(ＤＡＴＡ!L16="","",ＤＡＴＡ!L16)</f>
        <v/>
      </c>
      <c r="E27" s="455" t="str">
        <f>IF(ＤＡＴＡ!M16="","",ＤＡＴＡ!M16)</f>
        <v/>
      </c>
      <c r="F27" s="441" t="str">
        <f>IF(ＤＡＴＡ!N16="","",ＤＡＴＡ!N16)</f>
        <v/>
      </c>
      <c r="G27" s="457" t="str">
        <f>IF(ＤＡＴＡ!O16="","",ＤＡＴＡ!O16)</f>
        <v/>
      </c>
      <c r="H27" s="65" t="s">
        <v>70</v>
      </c>
      <c r="I27" s="458" t="str">
        <f>IF(ＤＡＴＡ!Q16="","",ＤＡＴＡ!Q16)</f>
        <v/>
      </c>
      <c r="J27" s="65" t="s">
        <v>70</v>
      </c>
      <c r="K27" s="457" t="str">
        <f>IF(ＤＡＴＡ!S16="","",ＤＡＴＡ!S16)</f>
        <v/>
      </c>
      <c r="L27" s="56"/>
      <c r="M27" s="492"/>
      <c r="N27" s="445"/>
      <c r="O27" s="446"/>
      <c r="P27" s="489"/>
      <c r="Q27" s="137"/>
      <c r="R27" s="51"/>
      <c r="S27" s="163"/>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row>
    <row r="28" spans="1:45" ht="18.75" customHeight="1">
      <c r="A28" s="485"/>
      <c r="B28" s="453"/>
      <c r="C28" s="454"/>
      <c r="D28" s="62" t="str">
        <f>IF(ＤＡＴＡ!L17="","",ＤＡＴＡ!L17)</f>
        <v/>
      </c>
      <c r="E28" s="456" t="str">
        <f>IF(ＤＡＴＡ!M17="","",ＤＡＴＡ!M17)</f>
        <v/>
      </c>
      <c r="F28" s="63" t="s">
        <v>73</v>
      </c>
      <c r="G28" s="64" t="str">
        <f>IF(ＤＡＴＡ!O17="","",ＤＡＴＡ!O17)</f>
        <v/>
      </c>
      <c r="H28" s="64" t="s">
        <v>74</v>
      </c>
      <c r="I28" s="459" t="str">
        <f>IF(ＤＡＴＡ!Q17="","",ＤＡＴＡ!Q17)</f>
        <v/>
      </c>
      <c r="J28" s="64" t="s">
        <v>41</v>
      </c>
      <c r="K28" s="460" t="str">
        <f>IF(ＤＡＴＡ!S17="","",ＤＡＴＡ!S17)</f>
        <v/>
      </c>
      <c r="L28" s="66" t="s">
        <v>43</v>
      </c>
      <c r="M28" s="492"/>
      <c r="N28" s="445"/>
      <c r="O28" s="446"/>
      <c r="P28" s="489"/>
      <c r="Q28" s="137"/>
      <c r="R28" s="51"/>
      <c r="S28" s="163"/>
      <c r="T28" s="59"/>
      <c r="U28" s="59"/>
      <c r="V28" s="59"/>
      <c r="W28" s="59"/>
      <c r="X28" s="59"/>
      <c r="Y28" s="59"/>
      <c r="Z28" s="59"/>
      <c r="AA28" s="59"/>
      <c r="AB28" s="59"/>
      <c r="AC28" s="59"/>
      <c r="AD28" s="59"/>
      <c r="AE28" s="59"/>
      <c r="AF28" s="59"/>
      <c r="AG28" s="59"/>
      <c r="AH28" s="59"/>
      <c r="AI28" s="59"/>
      <c r="AJ28" s="59"/>
      <c r="AK28" s="59"/>
      <c r="AL28" s="59"/>
      <c r="AM28" s="59"/>
      <c r="AN28" s="59"/>
      <c r="AO28" s="59"/>
      <c r="AP28" s="59"/>
      <c r="AQ28" s="59"/>
      <c r="AR28" s="59"/>
      <c r="AS28" s="59"/>
    </row>
    <row r="29" spans="1:45" ht="18.75" customHeight="1">
      <c r="A29" s="485"/>
      <c r="B29" s="451" t="str">
        <f>IF(ＤＡＴＡ!J18="","",ＤＡＴＡ!J18)</f>
        <v/>
      </c>
      <c r="C29" s="452"/>
      <c r="D29" s="60" t="str">
        <f>IF(ＤＡＴＡ!L18="","",ＤＡＴＡ!L18)</f>
        <v/>
      </c>
      <c r="E29" s="455" t="str">
        <f>IF(ＤＡＴＡ!M18="","",ＤＡＴＡ!M18)</f>
        <v/>
      </c>
      <c r="F29" s="441" t="str">
        <f>IF(ＤＡＴＡ!N18="","",ＤＡＴＡ!N18)</f>
        <v/>
      </c>
      <c r="G29" s="457" t="str">
        <f>IF(ＤＡＴＡ!O18="","",ＤＡＴＡ!O18)</f>
        <v/>
      </c>
      <c r="H29" s="65" t="s">
        <v>70</v>
      </c>
      <c r="I29" s="458" t="str">
        <f>IF(ＤＡＴＡ!Q18="","",ＤＡＴＡ!Q18)</f>
        <v/>
      </c>
      <c r="J29" s="65" t="s">
        <v>70</v>
      </c>
      <c r="K29" s="457" t="str">
        <f>IF(ＤＡＴＡ!S18="","",ＤＡＴＡ!S18)</f>
        <v/>
      </c>
      <c r="L29" s="56"/>
      <c r="M29" s="492"/>
      <c r="N29" s="445"/>
      <c r="O29" s="446"/>
      <c r="P29" s="489"/>
      <c r="Q29" s="137"/>
      <c r="R29" s="51"/>
      <c r="S29" s="163"/>
      <c r="T29" s="59"/>
      <c r="U29" s="59"/>
      <c r="V29" s="59"/>
      <c r="W29" s="59"/>
      <c r="X29" s="59"/>
      <c r="Y29" s="59"/>
      <c r="Z29" s="59"/>
      <c r="AA29" s="59"/>
      <c r="AB29" s="59"/>
      <c r="AC29" s="59"/>
      <c r="AD29" s="59"/>
      <c r="AE29" s="59"/>
      <c r="AF29" s="59"/>
      <c r="AG29" s="59"/>
      <c r="AH29" s="59"/>
      <c r="AI29" s="59"/>
      <c r="AJ29" s="59"/>
      <c r="AK29" s="59"/>
      <c r="AL29" s="59"/>
      <c r="AM29" s="59"/>
      <c r="AN29" s="59"/>
      <c r="AO29" s="59"/>
      <c r="AP29" s="59"/>
      <c r="AQ29" s="59"/>
      <c r="AR29" s="59"/>
      <c r="AS29" s="59"/>
    </row>
    <row r="30" spans="1:45" ht="18.75" customHeight="1">
      <c r="A30" s="485"/>
      <c r="B30" s="472"/>
      <c r="C30" s="473"/>
      <c r="D30" s="62" t="str">
        <f>IF(ＤＡＴＡ!L19="","",ＤＡＴＡ!L19)</f>
        <v/>
      </c>
      <c r="E30" s="482" t="str">
        <f>IF(ＤＡＴＡ!M19="","",ＤＡＴＡ!M19)</f>
        <v/>
      </c>
      <c r="F30" s="63" t="s">
        <v>73</v>
      </c>
      <c r="G30" s="64" t="str">
        <f>IF(ＤＡＴＡ!O19="","",ＤＡＴＡ!O19)</f>
        <v/>
      </c>
      <c r="H30" s="64" t="s">
        <v>74</v>
      </c>
      <c r="I30" s="483" t="str">
        <f>IF(ＤＡＴＡ!Q19="","",ＤＡＴＡ!Q19)</f>
        <v/>
      </c>
      <c r="J30" s="64" t="s">
        <v>41</v>
      </c>
      <c r="K30" s="467" t="str">
        <f>IF(ＤＡＴＡ!S19="","",ＤＡＴＡ!S19)</f>
        <v/>
      </c>
      <c r="L30" s="66" t="s">
        <v>43</v>
      </c>
      <c r="M30" s="492"/>
      <c r="N30" s="445"/>
      <c r="O30" s="446"/>
      <c r="P30" s="489"/>
      <c r="Q30" s="137"/>
      <c r="R30" s="51"/>
      <c r="S30" s="163"/>
      <c r="T30" s="59"/>
      <c r="U30" s="59"/>
      <c r="V30" s="59"/>
      <c r="W30" s="59"/>
      <c r="X30" s="59"/>
      <c r="Y30" s="59"/>
      <c r="Z30" s="59"/>
      <c r="AA30" s="59"/>
      <c r="AB30" s="59"/>
      <c r="AC30" s="59"/>
      <c r="AD30" s="59"/>
      <c r="AE30" s="59"/>
      <c r="AF30" s="59"/>
      <c r="AG30" s="59"/>
      <c r="AH30" s="59"/>
      <c r="AI30" s="59"/>
      <c r="AJ30" s="59"/>
      <c r="AK30" s="59"/>
      <c r="AL30" s="59"/>
      <c r="AM30" s="59"/>
      <c r="AN30" s="59"/>
      <c r="AO30" s="59"/>
      <c r="AP30" s="59"/>
      <c r="AQ30" s="59"/>
      <c r="AR30" s="59"/>
      <c r="AS30" s="59"/>
    </row>
    <row r="31" spans="1:45" ht="5.25" customHeight="1">
      <c r="A31" s="184"/>
      <c r="B31" s="185"/>
      <c r="C31" s="185"/>
      <c r="D31" s="186"/>
      <c r="E31" s="186"/>
      <c r="F31" s="187"/>
      <c r="G31" s="188"/>
      <c r="H31" s="188"/>
      <c r="I31" s="189"/>
      <c r="J31" s="188"/>
      <c r="K31" s="186"/>
      <c r="L31" s="188"/>
      <c r="M31" s="190"/>
      <c r="N31" s="186"/>
      <c r="O31" s="186"/>
      <c r="P31" s="186"/>
      <c r="Q31" s="51"/>
      <c r="R31" s="51"/>
      <c r="S31" s="163"/>
      <c r="T31" s="59"/>
      <c r="U31" s="59"/>
      <c r="V31" s="59"/>
      <c r="W31" s="59"/>
      <c r="X31" s="59"/>
      <c r="Y31" s="59"/>
      <c r="Z31" s="59"/>
      <c r="AA31" s="59"/>
      <c r="AB31" s="59"/>
      <c r="AC31" s="59"/>
      <c r="AD31" s="59"/>
      <c r="AE31" s="59"/>
      <c r="AF31" s="59"/>
      <c r="AG31" s="59"/>
      <c r="AH31" s="59"/>
      <c r="AI31" s="59"/>
      <c r="AJ31" s="59"/>
      <c r="AK31" s="59"/>
      <c r="AL31" s="59"/>
      <c r="AM31" s="59"/>
      <c r="AN31" s="59"/>
      <c r="AO31" s="59"/>
      <c r="AP31" s="59"/>
      <c r="AQ31" s="59"/>
      <c r="AR31" s="59"/>
      <c r="AS31" s="59"/>
    </row>
    <row r="32" spans="1:45" ht="18.75" customHeight="1">
      <c r="A32" s="468" t="s">
        <v>276</v>
      </c>
      <c r="B32" s="451" t="str">
        <f>IF(ＤＡＴＡ!$J$20="","",ＤＡＴＡ!$J$20)</f>
        <v/>
      </c>
      <c r="C32" s="452"/>
      <c r="D32" s="156" t="str">
        <f>IF(ＤＡＴＡ!$L$20="","",ＤＡＴＡ!$L$20)</f>
        <v/>
      </c>
      <c r="E32" s="455" t="str">
        <f>IF(ＤＡＴＡ!$M$20="","",ＤＡＴＡ!$M$20)</f>
        <v/>
      </c>
      <c r="F32" s="441" t="str">
        <f>IF(ＤＡＴＡ!$N$20="","",ＤＡＴＡ!$N$20)</f>
        <v/>
      </c>
      <c r="G32" s="457"/>
      <c r="H32" s="65" t="s">
        <v>70</v>
      </c>
      <c r="I32" s="458" t="str">
        <f>IF(ＤＡＴＡ!$Q$20="","",ＤＡＴＡ!$Q$20)</f>
        <v/>
      </c>
      <c r="J32" s="65" t="s">
        <v>70</v>
      </c>
      <c r="K32" s="457" t="str">
        <f>IF(ＤＡＴＡ!$S$20="","",ＤＡＴＡ!$S$20)</f>
        <v/>
      </c>
      <c r="L32" s="56"/>
      <c r="M32" s="441" t="str">
        <f>IF(ＤＡＴＡ!$V$20="","",ＤＡＴＡ!$V$20)</f>
        <v/>
      </c>
      <c r="N32" s="461" t="str">
        <f>IF(ＤＡＴＡ!$D$21="","",ＤＡＴＡ!$D$21)</f>
        <v/>
      </c>
      <c r="O32" s="462"/>
      <c r="P32" s="465" t="str">
        <f>IF(ＤＡＴＡ!$D$22="","",ＤＡＴＡ!$D$22)</f>
        <v/>
      </c>
      <c r="Q32" s="163"/>
      <c r="R32" s="163"/>
      <c r="S32" s="163"/>
      <c r="T32" s="163"/>
      <c r="U32" s="163"/>
      <c r="V32" s="163"/>
      <c r="W32" s="163"/>
      <c r="X32" s="163"/>
      <c r="Y32" s="163"/>
      <c r="Z32" s="163"/>
      <c r="AA32" s="163"/>
      <c r="AB32" s="163"/>
      <c r="AC32" s="163"/>
      <c r="AD32" s="163"/>
      <c r="AE32" s="51"/>
      <c r="AF32" s="51"/>
      <c r="AG32" s="163"/>
      <c r="AH32" s="59"/>
      <c r="AI32" s="59"/>
      <c r="AJ32" s="59"/>
      <c r="AK32" s="59"/>
      <c r="AL32" s="59"/>
      <c r="AM32" s="59"/>
      <c r="AN32" s="59"/>
      <c r="AO32" s="59"/>
      <c r="AP32" s="59"/>
      <c r="AQ32" s="59"/>
      <c r="AR32" s="59"/>
      <c r="AS32" s="59"/>
    </row>
    <row r="33" spans="1:49" ht="18.75" customHeight="1">
      <c r="A33" s="469"/>
      <c r="B33" s="453"/>
      <c r="C33" s="454"/>
      <c r="D33" s="157" t="str">
        <f>IF(ＤＡＴＡ!$L$21="","",ＤＡＴＡ!$L$21)</f>
        <v/>
      </c>
      <c r="E33" s="456"/>
      <c r="F33" s="63" t="s">
        <v>73</v>
      </c>
      <c r="G33" s="64" t="str">
        <f>IF(ＤＡＴＡ!$O$21="","",ＤＡＴＡ!$O$21)</f>
        <v/>
      </c>
      <c r="H33" s="64" t="s">
        <v>74</v>
      </c>
      <c r="I33" s="459"/>
      <c r="J33" s="64" t="s">
        <v>41</v>
      </c>
      <c r="K33" s="460"/>
      <c r="L33" s="66" t="s">
        <v>43</v>
      </c>
      <c r="M33" s="442"/>
      <c r="N33" s="445"/>
      <c r="O33" s="446"/>
      <c r="P33" s="448"/>
      <c r="Q33" s="129"/>
      <c r="R33" s="129"/>
      <c r="S33" s="129"/>
      <c r="T33" s="129"/>
      <c r="U33" s="151"/>
      <c r="V33" s="181"/>
      <c r="W33" s="181"/>
      <c r="X33" s="165"/>
      <c r="Y33" s="165"/>
      <c r="Z33" s="165"/>
      <c r="AA33" s="165"/>
      <c r="AB33" s="165"/>
      <c r="AC33" s="165"/>
      <c r="AD33" s="165"/>
      <c r="AE33" s="165"/>
      <c r="AF33" s="165"/>
      <c r="AG33" s="165"/>
      <c r="AH33" s="165"/>
      <c r="AI33" s="165"/>
      <c r="AJ33" s="165"/>
      <c r="AK33" s="165"/>
      <c r="AL33" s="165"/>
      <c r="AM33" s="165"/>
      <c r="AN33" s="165"/>
      <c r="AO33" s="165"/>
      <c r="AP33" s="165"/>
      <c r="AQ33" s="165"/>
      <c r="AR33" s="165"/>
      <c r="AS33" s="165"/>
      <c r="AT33" s="165"/>
      <c r="AU33" s="165"/>
      <c r="AV33" s="148"/>
      <c r="AW33" s="149"/>
    </row>
    <row r="34" spans="1:49" ht="18.75" customHeight="1">
      <c r="A34" s="468" t="s">
        <v>277</v>
      </c>
      <c r="B34" s="451" t="str">
        <f>IF(ＤＡＴＡ!$J$22="","",ＤＡＴＡ!$J$22)</f>
        <v/>
      </c>
      <c r="C34" s="452"/>
      <c r="D34" s="156" t="str">
        <f>IF(ＤＡＴＡ!$L$22="","",ＤＡＴＡ!$L$22)</f>
        <v/>
      </c>
      <c r="E34" s="455" t="str">
        <f>IF(ＤＡＴＡ!$M$22="","",ＤＡＴＡ!$M$22)</f>
        <v/>
      </c>
      <c r="F34" s="441" t="str">
        <f>IF(ＤＡＴＡ!$N$22="","",ＤＡＴＡ!$N$22)</f>
        <v/>
      </c>
      <c r="G34" s="457"/>
      <c r="H34" s="65" t="s">
        <v>70</v>
      </c>
      <c r="I34" s="458" t="str">
        <f>IF(ＤＡＴＡ!$Q$22="","",ＤＡＴＡ!$Q$22)</f>
        <v/>
      </c>
      <c r="J34" s="65" t="s">
        <v>70</v>
      </c>
      <c r="K34" s="457" t="str">
        <f>IF(ＤＡＴＡ!$S$22="","",ＤＡＴＡ!$S$22)</f>
        <v/>
      </c>
      <c r="L34" s="56"/>
      <c r="M34" s="441" t="str">
        <f>IF(ＤＡＴＡ!$V$22="","",ＤＡＴＡ!$V$22)</f>
        <v/>
      </c>
      <c r="N34" s="461" t="str">
        <f>IF(ＤＡＴＡ!$D$24="","",ＤＡＴＡ!$D$24)</f>
        <v/>
      </c>
      <c r="O34" s="462"/>
      <c r="P34" s="465" t="str">
        <f>IF(ＤＡＴＡ!$D$25="","",ＤＡＴＡ!$D$25)</f>
        <v/>
      </c>
      <c r="Q34" s="129"/>
      <c r="R34" s="129"/>
      <c r="S34" s="129"/>
      <c r="T34" s="129"/>
      <c r="U34" s="129"/>
      <c r="V34" s="129"/>
      <c r="W34" s="129"/>
      <c r="X34" s="129"/>
      <c r="Y34" s="129"/>
      <c r="Z34" s="129"/>
      <c r="AA34" s="129"/>
      <c r="AB34" s="129"/>
      <c r="AC34" s="129"/>
      <c r="AD34" s="129"/>
      <c r="AE34" s="129"/>
      <c r="AF34" s="129"/>
      <c r="AG34" s="129"/>
      <c r="AH34" s="129"/>
      <c r="AI34" s="129"/>
      <c r="AJ34" s="129"/>
      <c r="AK34" s="129"/>
      <c r="AL34" s="129"/>
      <c r="AM34" s="129"/>
      <c r="AN34" s="129"/>
      <c r="AO34" s="129"/>
      <c r="AP34" s="129"/>
      <c r="AQ34" s="129"/>
      <c r="AR34" s="129"/>
      <c r="AS34" s="129"/>
      <c r="AT34" s="129"/>
      <c r="AU34" s="151"/>
      <c r="AV34" s="152"/>
      <c r="AW34" s="147"/>
    </row>
    <row r="35" spans="1:49" ht="18.75" customHeight="1">
      <c r="A35" s="469"/>
      <c r="B35" s="453"/>
      <c r="C35" s="454"/>
      <c r="D35" s="157" t="str">
        <f>IF(ＤＡＴＡ!$L$23="","",ＤＡＴＡ!$L$23)</f>
        <v/>
      </c>
      <c r="E35" s="456"/>
      <c r="F35" s="63" t="s">
        <v>73</v>
      </c>
      <c r="G35" s="64" t="str">
        <f>IF(ＤＡＴＡ!$O$23="","",ＤＡＴＡ!$O$23)</f>
        <v/>
      </c>
      <c r="H35" s="64" t="s">
        <v>74</v>
      </c>
      <c r="I35" s="459"/>
      <c r="J35" s="64" t="s">
        <v>41</v>
      </c>
      <c r="K35" s="460"/>
      <c r="L35" s="66" t="s">
        <v>43</v>
      </c>
      <c r="M35" s="442"/>
      <c r="N35" s="445"/>
      <c r="O35" s="446"/>
      <c r="P35" s="448"/>
      <c r="Q35" s="165"/>
      <c r="R35" s="165"/>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5"/>
      <c r="AP35" s="165"/>
      <c r="AQ35" s="165"/>
      <c r="AR35" s="165"/>
      <c r="AS35" s="165"/>
      <c r="AT35" s="165"/>
      <c r="AU35" s="165"/>
      <c r="AV35" s="182"/>
      <c r="AW35" s="150"/>
    </row>
    <row r="36" spans="1:49" ht="18.75" customHeight="1">
      <c r="A36" s="468" t="s">
        <v>278</v>
      </c>
      <c r="B36" s="451" t="str">
        <f>IF(ＤＡＴＡ!$J$24="","",ＤＡＴＡ!$J$24)</f>
        <v/>
      </c>
      <c r="C36" s="452"/>
      <c r="D36" s="156" t="str">
        <f>IF(ＤＡＴＡ!$L$24="","",ＤＡＴＡ!$L$24)</f>
        <v/>
      </c>
      <c r="E36" s="455" t="str">
        <f>IF(ＤＡＴＡ!$M$24="","",ＤＡＴＡ!$M$24)</f>
        <v/>
      </c>
      <c r="F36" s="441" t="str">
        <f>IF(ＤＡＴＡ!$N$24="","",ＤＡＴＡ!$N$24)</f>
        <v/>
      </c>
      <c r="G36" s="457"/>
      <c r="H36" s="65" t="s">
        <v>70</v>
      </c>
      <c r="I36" s="458" t="str">
        <f>IF(ＤＡＴＡ!$Q$24="","",ＤＡＴＡ!$Q$24)</f>
        <v/>
      </c>
      <c r="J36" s="65" t="s">
        <v>70</v>
      </c>
      <c r="K36" s="457" t="str">
        <f>IF(ＤＡＴＡ!$S$24="","",ＤＡＴＡ!$S$24)</f>
        <v/>
      </c>
      <c r="L36" s="56"/>
      <c r="M36" s="441" t="str">
        <f>IF(ＤＡＴＡ!$V$24="","",ＤＡＴＡ!$V$24)</f>
        <v/>
      </c>
      <c r="N36" s="461" t="str">
        <f>IF(ＤＡＴＡ!$D$27="","",ＤＡＴＡ!$D$27)</f>
        <v/>
      </c>
      <c r="O36" s="462"/>
      <c r="P36" s="465" t="str">
        <f>IF(ＤＡＴＡ!$D$28="","",ＤＡＴＡ!$D$28)</f>
        <v/>
      </c>
      <c r="Q36" s="165"/>
      <c r="R36" s="165"/>
      <c r="S36" s="165"/>
      <c r="T36" s="165"/>
      <c r="U36" s="165"/>
      <c r="V36" s="165"/>
      <c r="W36" s="165"/>
      <c r="X36" s="165"/>
      <c r="Y36" s="165"/>
      <c r="Z36" s="165"/>
      <c r="AA36" s="165"/>
      <c r="AB36" s="165"/>
      <c r="AC36" s="165"/>
      <c r="AD36" s="165"/>
      <c r="AE36" s="148"/>
      <c r="AF36" s="149"/>
    </row>
    <row r="37" spans="1:49" ht="18.75" customHeight="1">
      <c r="A37" s="469"/>
      <c r="B37" s="453"/>
      <c r="C37" s="454"/>
      <c r="D37" s="157" t="str">
        <f>IF(ＤＡＴＡ!$L$25="","",ＤＡＴＡ!$L$25)</f>
        <v/>
      </c>
      <c r="E37" s="456"/>
      <c r="F37" s="63" t="s">
        <v>73</v>
      </c>
      <c r="G37" s="64" t="str">
        <f>IF(ＤＡＴＡ!$O$25="","",ＤＡＴＡ!$O$25)</f>
        <v/>
      </c>
      <c r="H37" s="64" t="s">
        <v>74</v>
      </c>
      <c r="I37" s="459"/>
      <c r="J37" s="64" t="s">
        <v>41</v>
      </c>
      <c r="K37" s="460"/>
      <c r="L37" s="66" t="s">
        <v>43</v>
      </c>
      <c r="M37" s="442"/>
      <c r="N37" s="445"/>
      <c r="O37" s="446"/>
      <c r="P37" s="448"/>
      <c r="R37" s="165"/>
      <c r="S37" s="148"/>
      <c r="T37" s="149"/>
    </row>
    <row r="38" spans="1:49" ht="18.75" customHeight="1">
      <c r="A38" s="468" t="s">
        <v>279</v>
      </c>
      <c r="B38" s="451" t="str">
        <f>IF(ＤＡＴＡ!$J$26="","",ＤＡＴＡ!$J$26)</f>
        <v/>
      </c>
      <c r="C38" s="452"/>
      <c r="D38" s="156" t="str">
        <f>IF(ＤＡＴＡ!$L$26="","",ＤＡＴＡ!$L$26)</f>
        <v/>
      </c>
      <c r="E38" s="455" t="str">
        <f>IF(ＤＡＴＡ!$M$26="","",ＤＡＴＡ!$M$26)</f>
        <v/>
      </c>
      <c r="F38" s="441" t="str">
        <f>IF(ＤＡＴＡ!$N$26="","",ＤＡＴＡ!$N$26)</f>
        <v/>
      </c>
      <c r="G38" s="457"/>
      <c r="H38" s="65" t="s">
        <v>70</v>
      </c>
      <c r="I38" s="458" t="str">
        <f>IF(ＤＡＴＡ!$Q$26="","",ＤＡＴＡ!$Q$26)</f>
        <v/>
      </c>
      <c r="J38" s="65" t="s">
        <v>70</v>
      </c>
      <c r="K38" s="457" t="str">
        <f>IF(ＤＡＴＡ!$S$26="","",ＤＡＴＡ!$S$26)</f>
        <v/>
      </c>
      <c r="L38" s="56"/>
      <c r="M38" s="441" t="str">
        <f>IF(ＤＡＴＡ!$V$26="","",ＤＡＴＡ!$V$26)</f>
        <v/>
      </c>
      <c r="N38" s="461" t="str">
        <f>IF(ＤＡＴＡ!$D$30="","",ＤＡＴＡ!$D$30)</f>
        <v/>
      </c>
      <c r="O38" s="462"/>
      <c r="P38" s="465" t="str">
        <f>IF(ＤＡＴＡ!$D$31="","",ＤＡＴＡ!$D$31)</f>
        <v/>
      </c>
      <c r="R38" s="165"/>
      <c r="S38" s="165"/>
      <c r="T38" s="165"/>
      <c r="U38" s="165"/>
      <c r="V38" s="165"/>
      <c r="W38" s="165"/>
      <c r="X38" s="165"/>
      <c r="Y38" s="165"/>
      <c r="Z38" s="165"/>
      <c r="AA38" s="165"/>
      <c r="AB38" s="165"/>
      <c r="AC38" s="165"/>
      <c r="AD38" s="165"/>
      <c r="AE38" s="165"/>
      <c r="AF38" s="165"/>
      <c r="AG38" s="165"/>
      <c r="AH38" s="165"/>
      <c r="AI38" s="165"/>
      <c r="AJ38" s="165"/>
      <c r="AK38" s="165"/>
      <c r="AL38" s="165"/>
      <c r="AM38" s="165"/>
      <c r="AN38" s="165"/>
      <c r="AO38" s="165"/>
      <c r="AP38" s="165"/>
      <c r="AQ38" s="165"/>
      <c r="AR38" s="165"/>
      <c r="AS38" s="165"/>
      <c r="AT38" s="165"/>
      <c r="AU38" s="165"/>
      <c r="AV38" s="152"/>
      <c r="AW38" s="147"/>
    </row>
    <row r="39" spans="1:49" ht="18.75" customHeight="1">
      <c r="A39" s="469"/>
      <c r="B39" s="472"/>
      <c r="C39" s="473"/>
      <c r="D39" s="157" t="str">
        <f>IF(ＤＡＴＡ!$L$27="","",ＤＡＴＡ!$L$27)</f>
        <v/>
      </c>
      <c r="E39" s="482"/>
      <c r="F39" s="63" t="s">
        <v>73</v>
      </c>
      <c r="G39" s="64" t="str">
        <f>IF(ＤＡＴＡ!$O$27="","",ＤＡＴＡ!$O$27)</f>
        <v/>
      </c>
      <c r="H39" s="64" t="s">
        <v>74</v>
      </c>
      <c r="I39" s="483"/>
      <c r="J39" s="64" t="s">
        <v>41</v>
      </c>
      <c r="K39" s="467"/>
      <c r="L39" s="66" t="s">
        <v>43</v>
      </c>
      <c r="M39" s="470"/>
      <c r="N39" s="445"/>
      <c r="O39" s="446"/>
      <c r="P39" s="471"/>
      <c r="R39" s="169"/>
      <c r="S39" s="169"/>
      <c r="T39" s="169"/>
      <c r="U39" s="169"/>
      <c r="V39" s="169"/>
      <c r="W39" s="169"/>
      <c r="X39" s="169"/>
      <c r="Y39" s="169"/>
      <c r="Z39" s="169"/>
      <c r="AA39" s="169"/>
      <c r="AB39" s="169"/>
      <c r="AC39" s="169"/>
      <c r="AD39" s="169"/>
      <c r="AE39" s="169"/>
      <c r="AF39" s="169"/>
      <c r="AG39" s="169"/>
      <c r="AH39" s="169"/>
      <c r="AI39" s="169"/>
      <c r="AJ39" s="169"/>
      <c r="AK39" s="169"/>
      <c r="AL39" s="169"/>
      <c r="AM39" s="169"/>
      <c r="AN39" s="169"/>
      <c r="AO39" s="169"/>
      <c r="AP39" s="169"/>
      <c r="AQ39" s="169"/>
      <c r="AR39" s="169"/>
      <c r="AS39" s="169"/>
      <c r="AT39" s="169"/>
      <c r="AU39" s="169"/>
      <c r="AV39" s="177"/>
      <c r="AW39" s="177"/>
    </row>
    <row r="40" spans="1:49" ht="18.75" customHeight="1">
      <c r="A40" s="449" t="s">
        <v>280</v>
      </c>
      <c r="B40" s="451" t="str">
        <f>IF(ＤＡＴＡ!$J$38="","",ＤＡＴＡ!$J$38)</f>
        <v/>
      </c>
      <c r="C40" s="452"/>
      <c r="D40" s="156" t="str">
        <f>IF(ＤＡＴＡ!$L$38="","",ＤＡＴＡ!$L$38)</f>
        <v/>
      </c>
      <c r="E40" s="455" t="str">
        <f>IF(ＤＡＴＡ!$M$38="","",ＤＡＴＡ!$M$38)</f>
        <v/>
      </c>
      <c r="F40" s="441" t="str">
        <f>IF(ＤＡＴＡ!$N$38="","",ＤＡＴＡ!$N$38)</f>
        <v/>
      </c>
      <c r="G40" s="457"/>
      <c r="H40" s="65" t="s">
        <v>70</v>
      </c>
      <c r="I40" s="458" t="str">
        <f>IF(ＤＡＴＡ!$Q$38="","",ＤＡＴＡ!$Q$38)</f>
        <v/>
      </c>
      <c r="J40" s="65" t="s">
        <v>70</v>
      </c>
      <c r="K40" s="457" t="str">
        <f>IF(ＤＡＴＡ!$S$38="","",ＤＡＴＡ!$S$38)</f>
        <v/>
      </c>
      <c r="L40" s="56"/>
      <c r="M40" s="441" t="str">
        <f>IF(ＤＡＴＡ!$V$38="","",ＤＡＴＡ!$V$38)</f>
        <v/>
      </c>
      <c r="N40" s="443" t="str">
        <f>IF(ＤＡＴＡ!$D$33="","",ＤＡＴＡ!$D$33)</f>
        <v/>
      </c>
      <c r="O40" s="444"/>
      <c r="P40" s="447" t="str">
        <f>IF(ＤＡＴＡ!$D$34="","",ＤＡＴＡ!$D$34)</f>
        <v/>
      </c>
      <c r="R40" s="165"/>
      <c r="S40" s="165"/>
      <c r="T40" s="165"/>
      <c r="U40" s="165"/>
      <c r="V40" s="165"/>
      <c r="W40" s="165"/>
      <c r="X40" s="165"/>
      <c r="Y40" s="165"/>
      <c r="Z40" s="165"/>
      <c r="AA40" s="165"/>
      <c r="AB40" s="165"/>
      <c r="AC40" s="165"/>
      <c r="AD40" s="165"/>
      <c r="AE40" s="165"/>
      <c r="AF40" s="165"/>
      <c r="AG40" s="165"/>
      <c r="AH40" s="165"/>
      <c r="AI40" s="165"/>
      <c r="AJ40" s="165"/>
      <c r="AK40" s="165"/>
      <c r="AL40" s="165"/>
      <c r="AM40" s="165"/>
      <c r="AN40" s="165"/>
      <c r="AO40" s="165"/>
      <c r="AP40" s="165"/>
      <c r="AQ40" s="165"/>
      <c r="AR40" s="165"/>
      <c r="AS40" s="165"/>
      <c r="AT40" s="165"/>
      <c r="AU40" s="165"/>
      <c r="AV40" s="182"/>
      <c r="AW40" s="150"/>
    </row>
    <row r="41" spans="1:49" ht="18.75" customHeight="1">
      <c r="A41" s="450"/>
      <c r="B41" s="453"/>
      <c r="C41" s="454"/>
      <c r="D41" s="157" t="str">
        <f>IF(ＤＡＴＡ!$L$39="","",ＤＡＴＡ!$L$39)</f>
        <v/>
      </c>
      <c r="E41" s="456" t="str">
        <f>IF(ＤＡＴＡ!M55="","",ＤＡＴＡ!M55)</f>
        <v/>
      </c>
      <c r="F41" s="63" t="s">
        <v>73</v>
      </c>
      <c r="G41" s="64" t="str">
        <f>IF(ＤＡＴＡ!$O$39="","",ＤＡＴＡ!$O$39)</f>
        <v/>
      </c>
      <c r="H41" s="64" t="s">
        <v>74</v>
      </c>
      <c r="I41" s="459"/>
      <c r="J41" s="64" t="s">
        <v>41</v>
      </c>
      <c r="K41" s="460"/>
      <c r="L41" s="66" t="s">
        <v>43</v>
      </c>
      <c r="M41" s="442"/>
      <c r="N41" s="445"/>
      <c r="O41" s="446"/>
      <c r="P41" s="448"/>
      <c r="R41" s="171"/>
      <c r="S41" s="171"/>
      <c r="U41" s="175"/>
      <c r="V41" s="175"/>
      <c r="W41" s="175"/>
      <c r="X41" s="175"/>
      <c r="Y41" s="175"/>
      <c r="Z41" s="175"/>
      <c r="AA41" s="175"/>
      <c r="AB41" s="175"/>
      <c r="AC41" s="175"/>
      <c r="AD41" s="175"/>
      <c r="AE41" s="175"/>
      <c r="AF41" s="175"/>
      <c r="AG41" s="175"/>
      <c r="AH41" s="175"/>
      <c r="AI41" s="175"/>
      <c r="AS41" s="171"/>
      <c r="AT41" s="171"/>
      <c r="AU41" s="168"/>
      <c r="AV41" s="177"/>
      <c r="AW41" s="177"/>
    </row>
    <row r="42" spans="1:49" ht="18.75" customHeight="1">
      <c r="A42" s="449" t="s">
        <v>281</v>
      </c>
      <c r="B42" s="451" t="str">
        <f>IF(ＤＡＴＡ!$J$40="","",ＤＡＴＡ!$J$40)</f>
        <v/>
      </c>
      <c r="C42" s="452"/>
      <c r="D42" s="156" t="str">
        <f>IF(ＤＡＴＡ!$L$40="","",ＤＡＴＡ!$L$40)</f>
        <v/>
      </c>
      <c r="E42" s="455" t="str">
        <f>IF(ＤＡＴＡ!$M$40="","",ＤＡＴＡ!$M$40)</f>
        <v/>
      </c>
      <c r="F42" s="441" t="str">
        <f>IF(ＤＡＴＡ!$N$40="","",ＤＡＴＡ!$N$40)</f>
        <v/>
      </c>
      <c r="G42" s="457"/>
      <c r="H42" s="65" t="s">
        <v>70</v>
      </c>
      <c r="I42" s="458" t="str">
        <f>IF(ＤＡＴＡ!$Q$40="","",ＤＡＴＡ!$Q$40)</f>
        <v/>
      </c>
      <c r="J42" s="65" t="s">
        <v>70</v>
      </c>
      <c r="K42" s="457" t="str">
        <f>IF(ＤＡＴＡ!$S$40="","",ＤＡＴＡ!$S$40)</f>
        <v/>
      </c>
      <c r="L42" s="56"/>
      <c r="M42" s="441" t="str">
        <f>IF(ＤＡＴＡ!$V$40="","",ＤＡＴＡ!$V$40)</f>
        <v/>
      </c>
      <c r="N42" s="461" t="str">
        <f>IF(ＤＡＴＡ!$D$36="","",ＤＡＴＡ!$D$36)</f>
        <v/>
      </c>
      <c r="O42" s="462"/>
      <c r="P42" s="465" t="str">
        <f>IF(ＤＡＴＡ!$D$37="","",ＤＡＴＡ!$D$37)</f>
        <v/>
      </c>
      <c r="R42" s="165"/>
      <c r="S42" s="165"/>
      <c r="T42" s="165"/>
      <c r="U42" s="165"/>
      <c r="V42" s="165"/>
      <c r="W42" s="165"/>
      <c r="X42" s="165"/>
      <c r="Y42" s="165"/>
      <c r="Z42" s="165"/>
      <c r="AA42" s="165"/>
      <c r="AB42" s="165"/>
      <c r="AC42" s="165"/>
      <c r="AD42" s="165"/>
      <c r="AE42" s="165"/>
      <c r="AF42" s="165"/>
      <c r="AG42" s="165"/>
      <c r="AH42" s="165"/>
      <c r="AI42" s="165"/>
      <c r="AJ42" s="165"/>
      <c r="AK42" s="165"/>
      <c r="AL42" s="165"/>
      <c r="AM42" s="165"/>
      <c r="AN42" s="165"/>
      <c r="AO42" s="165"/>
      <c r="AP42" s="165"/>
      <c r="AQ42" s="165"/>
      <c r="AR42" s="165"/>
      <c r="AS42" s="165"/>
      <c r="AT42" s="165"/>
      <c r="AU42" s="165"/>
      <c r="AV42" s="177"/>
      <c r="AW42" s="177"/>
    </row>
    <row r="43" spans="1:49" ht="18.75" customHeight="1">
      <c r="A43" s="450"/>
      <c r="B43" s="453"/>
      <c r="C43" s="454"/>
      <c r="D43" s="158" t="str">
        <f>IF(ＤＡＴＡ!$L$41="","",ＤＡＴＡ!$L$41)</f>
        <v/>
      </c>
      <c r="E43" s="456" t="str">
        <f>IF(ＤＡＴＡ!M57="","",ＤＡＴＡ!M57)</f>
        <v/>
      </c>
      <c r="F43" s="144" t="s">
        <v>73</v>
      </c>
      <c r="G43" s="145" t="str">
        <f>IF(ＤＡＴＡ!$O$41="","",ＤＡＴＡ!$O$41)</f>
        <v/>
      </c>
      <c r="H43" s="145" t="s">
        <v>74</v>
      </c>
      <c r="I43" s="459"/>
      <c r="J43" s="145" t="s">
        <v>41</v>
      </c>
      <c r="K43" s="460"/>
      <c r="L43" s="146" t="s">
        <v>43</v>
      </c>
      <c r="M43" s="442"/>
      <c r="N43" s="463"/>
      <c r="O43" s="464"/>
      <c r="P43" s="466"/>
      <c r="R43" s="165"/>
      <c r="S43" s="165"/>
      <c r="T43" s="165"/>
      <c r="U43" s="165"/>
      <c r="V43" s="165"/>
      <c r="W43" s="165"/>
      <c r="X43" s="165"/>
      <c r="Y43" s="165"/>
      <c r="Z43" s="165"/>
      <c r="AA43" s="165"/>
      <c r="AB43" s="165"/>
      <c r="AC43" s="165"/>
      <c r="AD43" s="165"/>
      <c r="AE43" s="165"/>
      <c r="AF43" s="165"/>
      <c r="AG43" s="165"/>
      <c r="AH43" s="165"/>
      <c r="AI43" s="165"/>
      <c r="AJ43" s="165"/>
      <c r="AK43" s="165"/>
      <c r="AL43" s="165"/>
      <c r="AM43" s="165"/>
      <c r="AN43" s="165"/>
      <c r="AO43" s="165"/>
      <c r="AP43" s="165"/>
      <c r="AQ43" s="165"/>
      <c r="AR43" s="165"/>
      <c r="AS43" s="165"/>
      <c r="AT43" s="165"/>
      <c r="AU43" s="165"/>
      <c r="AV43" s="165"/>
      <c r="AW43" s="165"/>
    </row>
    <row r="44" spans="1:49" ht="9.75" customHeight="1">
      <c r="A44" s="161"/>
      <c r="B44" s="161"/>
      <c r="C44" s="162"/>
      <c r="D44" s="162"/>
      <c r="E44" s="162"/>
      <c r="F44" s="162"/>
      <c r="G44" s="162"/>
      <c r="H44" s="162"/>
      <c r="I44" s="162"/>
      <c r="J44" s="162"/>
      <c r="K44" s="162"/>
      <c r="L44" s="162"/>
      <c r="M44" s="162"/>
      <c r="N44" s="163"/>
      <c r="O44" s="163"/>
      <c r="P44" s="163"/>
      <c r="Q44" s="26"/>
      <c r="R44" s="165"/>
      <c r="S44" s="165"/>
      <c r="T44" s="165"/>
      <c r="U44" s="165"/>
      <c r="V44" s="165"/>
      <c r="W44" s="165"/>
      <c r="X44" s="165"/>
      <c r="Y44" s="165"/>
      <c r="Z44" s="165"/>
      <c r="AA44" s="165"/>
      <c r="AB44" s="165"/>
      <c r="AC44" s="165"/>
      <c r="AD44" s="165"/>
      <c r="AE44" s="165"/>
      <c r="AF44" s="165"/>
      <c r="AG44" s="165"/>
      <c r="AH44" s="165"/>
      <c r="AI44" s="165"/>
      <c r="AJ44" s="165"/>
      <c r="AK44" s="165"/>
      <c r="AL44" s="165"/>
      <c r="AM44" s="165"/>
      <c r="AN44" s="165"/>
      <c r="AO44" s="165"/>
      <c r="AP44" s="165"/>
      <c r="AQ44" s="165"/>
      <c r="AR44" s="165"/>
      <c r="AS44" s="165"/>
      <c r="AT44" s="165"/>
      <c r="AU44" s="165"/>
      <c r="AV44" s="165"/>
      <c r="AW44" s="165"/>
    </row>
    <row r="45" spans="1:49" ht="23.25" customHeight="1">
      <c r="A45" s="164" t="s">
        <v>98</v>
      </c>
      <c r="B45" s="129"/>
      <c r="C45" s="129"/>
      <c r="E45" s="129"/>
      <c r="F45" s="129"/>
      <c r="G45" s="129"/>
      <c r="H45" s="129"/>
      <c r="I45" s="129"/>
      <c r="J45" s="129"/>
      <c r="K45" s="129"/>
      <c r="L45" s="129"/>
      <c r="M45" s="129"/>
      <c r="N45" s="129"/>
      <c r="O45" s="51"/>
      <c r="P45" s="129"/>
      <c r="Q45" s="26"/>
      <c r="R45" s="165"/>
      <c r="S45" s="165"/>
      <c r="T45" s="165"/>
      <c r="U45" s="165"/>
      <c r="V45" s="165"/>
      <c r="W45" s="165"/>
      <c r="X45" s="165"/>
      <c r="Y45" s="165"/>
      <c r="Z45" s="165"/>
      <c r="AA45" s="165"/>
      <c r="AB45" s="165"/>
      <c r="AC45" s="165"/>
      <c r="AD45" s="165"/>
      <c r="AE45" s="165"/>
      <c r="AF45" s="165"/>
      <c r="AG45" s="165"/>
      <c r="AH45" s="165"/>
      <c r="AI45" s="165"/>
      <c r="AJ45" s="165"/>
      <c r="AK45" s="165"/>
      <c r="AL45" s="165"/>
      <c r="AM45" s="165"/>
      <c r="AN45" s="165"/>
      <c r="AO45" s="165"/>
      <c r="AP45" s="165"/>
      <c r="AQ45" s="165"/>
      <c r="AR45" s="165"/>
      <c r="AS45" s="165"/>
      <c r="AT45" s="165"/>
      <c r="AU45" s="165"/>
      <c r="AV45" s="165"/>
      <c r="AW45" s="165"/>
    </row>
    <row r="46" spans="1:49" ht="14.5">
      <c r="A46" s="165"/>
      <c r="B46" s="478" t="s">
        <v>99</v>
      </c>
      <c r="C46" s="478"/>
      <c r="D46" s="478"/>
      <c r="E46" s="478"/>
      <c r="F46" s="478"/>
      <c r="G46" s="478"/>
      <c r="H46" s="478"/>
      <c r="I46" s="129"/>
      <c r="J46" s="129"/>
      <c r="K46" s="129"/>
      <c r="L46" s="129"/>
      <c r="M46" s="129"/>
      <c r="N46" s="129"/>
      <c r="O46" s="51"/>
      <c r="P46" s="129"/>
      <c r="Q46" s="26"/>
      <c r="R46" s="165"/>
      <c r="S46" s="165"/>
      <c r="T46" s="165"/>
      <c r="U46" s="165"/>
      <c r="V46" s="165"/>
      <c r="W46" s="165"/>
      <c r="X46" s="165"/>
      <c r="Y46" s="165"/>
      <c r="Z46" s="165"/>
      <c r="AA46" s="165"/>
      <c r="AB46" s="165"/>
      <c r="AC46" s="165"/>
      <c r="AD46" s="165"/>
      <c r="AE46" s="165"/>
      <c r="AF46" s="165"/>
      <c r="AG46" s="165"/>
      <c r="AH46" s="165"/>
      <c r="AI46" s="165"/>
      <c r="AJ46" s="165"/>
      <c r="AK46" s="165"/>
      <c r="AL46" s="165"/>
      <c r="AM46" s="165"/>
      <c r="AN46" s="165"/>
      <c r="AO46" s="165"/>
      <c r="AP46" s="165"/>
      <c r="AQ46" s="165"/>
      <c r="AR46" s="165"/>
      <c r="AS46" s="165"/>
      <c r="AT46" s="165"/>
      <c r="AU46" s="165"/>
      <c r="AV46" s="165"/>
      <c r="AW46" s="165"/>
    </row>
    <row r="47" spans="1:49" ht="14.5">
      <c r="A47" s="165"/>
      <c r="B47" s="475" t="str">
        <f>IF(ＤＡＴＡ!$AB$15="","　　　年　月　日",ＤＡＴＡ!$AB$15)</f>
        <v>　　　年　月　日</v>
      </c>
      <c r="C47" s="475"/>
      <c r="D47" s="165"/>
      <c r="E47" s="165"/>
      <c r="F47" s="165"/>
      <c r="G47" s="165"/>
      <c r="H47" s="165"/>
      <c r="I47" s="165"/>
      <c r="J47" s="165"/>
      <c r="K47" s="165"/>
      <c r="L47" s="165"/>
      <c r="M47" s="165"/>
      <c r="N47" s="165"/>
      <c r="O47" s="163"/>
      <c r="P47" s="165"/>
      <c r="Q47" s="26"/>
      <c r="R47" s="165"/>
      <c r="S47" s="165"/>
      <c r="T47" s="165"/>
      <c r="U47" s="165"/>
      <c r="V47" s="165"/>
      <c r="W47" s="165"/>
      <c r="X47" s="165"/>
      <c r="Y47" s="165"/>
      <c r="Z47" s="165"/>
      <c r="AA47" s="165"/>
      <c r="AB47" s="165"/>
      <c r="AC47" s="165"/>
      <c r="AD47" s="165"/>
      <c r="AE47" s="165"/>
      <c r="AF47" s="165"/>
      <c r="AG47" s="165"/>
      <c r="AH47" s="165"/>
      <c r="AI47" s="165"/>
      <c r="AJ47" s="165"/>
      <c r="AK47" s="165"/>
      <c r="AL47" s="165"/>
      <c r="AM47" s="165"/>
      <c r="AN47" s="165"/>
      <c r="AO47" s="165"/>
      <c r="AP47" s="165"/>
      <c r="AQ47" s="165"/>
      <c r="AR47" s="165"/>
      <c r="AS47" s="165"/>
      <c r="AT47" s="165"/>
      <c r="AU47" s="165"/>
      <c r="AV47" s="165"/>
      <c r="AW47" s="165"/>
    </row>
    <row r="48" spans="1:49" ht="7.5" customHeight="1">
      <c r="A48" s="165"/>
      <c r="B48" s="479"/>
      <c r="C48" s="479"/>
      <c r="D48" s="479"/>
      <c r="E48" s="165"/>
      <c r="F48" s="165"/>
      <c r="G48" s="165"/>
      <c r="H48" s="165"/>
      <c r="I48" s="165"/>
      <c r="J48" s="165"/>
      <c r="K48" s="165"/>
      <c r="L48" s="165"/>
      <c r="M48" s="165"/>
      <c r="N48" s="165"/>
      <c r="O48" s="165"/>
      <c r="P48" s="165"/>
      <c r="Q48" s="26"/>
      <c r="R48" s="165"/>
      <c r="S48" s="165"/>
      <c r="T48" s="165"/>
      <c r="U48" s="165"/>
      <c r="V48" s="165"/>
      <c r="W48" s="165"/>
      <c r="X48" s="165"/>
      <c r="Y48" s="165"/>
      <c r="Z48" s="165"/>
      <c r="AA48" s="165"/>
      <c r="AB48" s="165"/>
      <c r="AC48" s="165"/>
      <c r="AD48" s="165"/>
      <c r="AE48" s="165"/>
      <c r="AF48" s="165"/>
      <c r="AG48" s="165"/>
      <c r="AH48" s="165"/>
      <c r="AI48" s="165"/>
      <c r="AJ48" s="165"/>
      <c r="AK48" s="165"/>
      <c r="AL48" s="165"/>
      <c r="AM48" s="165"/>
      <c r="AN48" s="165"/>
      <c r="AO48" s="165"/>
      <c r="AP48" s="165"/>
      <c r="AQ48" s="165"/>
      <c r="AR48" s="165"/>
      <c r="AS48" s="165"/>
      <c r="AT48" s="165"/>
      <c r="AU48" s="165"/>
      <c r="AV48" s="165"/>
      <c r="AW48" s="165"/>
    </row>
    <row r="49" spans="1:17" ht="18.75" customHeight="1">
      <c r="A49" s="165"/>
      <c r="B49" s="165"/>
      <c r="C49" s="480" t="str">
        <f>IF(ＤＡＴＡ!D5="","",(ＤＡＴＡ!D5))</f>
        <v/>
      </c>
      <c r="D49" s="480"/>
      <c r="E49" s="481" t="s">
        <v>267</v>
      </c>
      <c r="F49" s="481"/>
      <c r="G49" s="481"/>
      <c r="H49" s="481"/>
      <c r="I49" s="481"/>
      <c r="J49" s="481"/>
      <c r="K49" s="480" t="str">
        <f>IF(ＤＡＴＡ!D16="","",ＤＡＴＡ!D16)</f>
        <v/>
      </c>
      <c r="L49" s="480"/>
      <c r="M49" s="480"/>
      <c r="N49" s="480"/>
      <c r="O49" s="480"/>
      <c r="P49" s="480"/>
      <c r="Q49" s="166" t="s">
        <v>268</v>
      </c>
    </row>
    <row r="50" spans="1:17" ht="14.5">
      <c r="A50" s="165"/>
      <c r="C50" s="165"/>
      <c r="D50" s="165"/>
      <c r="E50" s="165"/>
      <c r="F50" s="165"/>
      <c r="G50" s="165"/>
      <c r="H50" s="165"/>
      <c r="I50" s="165"/>
      <c r="J50" s="165"/>
      <c r="K50" s="165"/>
      <c r="L50" s="165"/>
      <c r="M50" s="165"/>
      <c r="N50" s="165"/>
      <c r="O50" s="163"/>
      <c r="P50" s="165"/>
      <c r="Q50" s="165"/>
    </row>
    <row r="51" spans="1:17" ht="14.5">
      <c r="A51" s="168"/>
      <c r="B51" s="474" t="s">
        <v>275</v>
      </c>
      <c r="C51" s="474"/>
      <c r="D51" s="474"/>
      <c r="E51" s="474"/>
      <c r="F51" s="474"/>
      <c r="G51" s="474"/>
      <c r="H51" s="474"/>
      <c r="I51" s="474"/>
      <c r="J51" s="474"/>
      <c r="K51" s="474"/>
      <c r="L51" s="474"/>
      <c r="M51" s="474"/>
      <c r="N51" s="169"/>
      <c r="O51" s="169"/>
      <c r="P51" s="169"/>
      <c r="Q51" s="169"/>
    </row>
    <row r="52" spans="1:17" ht="14.5">
      <c r="A52" s="165"/>
      <c r="B52" s="475" t="str">
        <f>IF(ＤＡＴＡ!$AB$15="","　　　年　月　日",ＤＡＴＡ!$AB$15)</f>
        <v>　　　年　月　日</v>
      </c>
      <c r="C52" s="475"/>
      <c r="D52" s="165"/>
      <c r="E52" s="165"/>
      <c r="F52" s="165"/>
      <c r="G52" s="165"/>
      <c r="H52" s="165"/>
      <c r="I52" s="165"/>
      <c r="J52" s="165"/>
      <c r="K52" s="165"/>
      <c r="L52" s="165"/>
      <c r="M52" s="165"/>
      <c r="N52" s="165"/>
      <c r="O52" s="163"/>
      <c r="P52" s="165"/>
      <c r="Q52" s="165"/>
    </row>
    <row r="53" spans="1:17" ht="6" customHeight="1">
      <c r="A53" s="163"/>
      <c r="B53" s="167"/>
      <c r="C53" s="167"/>
      <c r="D53" s="163"/>
      <c r="E53" s="163"/>
      <c r="F53" s="163"/>
      <c r="G53" s="163"/>
      <c r="H53" s="163"/>
      <c r="I53" s="163"/>
      <c r="J53" s="163"/>
      <c r="K53" s="163"/>
      <c r="L53" s="163"/>
      <c r="M53" s="163"/>
      <c r="N53" s="163"/>
      <c r="O53" s="163"/>
      <c r="P53" s="163"/>
      <c r="Q53" s="163"/>
    </row>
    <row r="54" spans="1:17" ht="18.75" customHeight="1">
      <c r="A54" s="168"/>
      <c r="C54" s="170"/>
      <c r="D54" s="170" t="str">
        <f>MID(ＤＡＴＡ!AB9,1,2)</f>
        <v/>
      </c>
      <c r="E54" s="476" t="s">
        <v>226</v>
      </c>
      <c r="F54" s="476"/>
      <c r="G54" s="476"/>
      <c r="H54" s="476"/>
      <c r="I54" s="476"/>
      <c r="J54" s="476"/>
      <c r="K54" s="477" t="str">
        <f>IF(ＤＡＴＡ!AB17=0,"",ＤＡＴＡ!AB17)</f>
        <v/>
      </c>
      <c r="L54" s="477"/>
      <c r="M54" s="477"/>
      <c r="N54" s="477"/>
      <c r="O54" s="477"/>
      <c r="P54" s="477"/>
      <c r="Q54" s="67" t="s">
        <v>268</v>
      </c>
    </row>
    <row r="55" spans="1:17" ht="9.75" customHeight="1">
      <c r="A55" s="165"/>
      <c r="B55" s="165"/>
      <c r="C55" s="165"/>
      <c r="D55" s="165"/>
      <c r="E55" s="165"/>
      <c r="F55" s="165"/>
      <c r="G55" s="165"/>
      <c r="H55" s="165"/>
      <c r="I55" s="165"/>
      <c r="J55" s="165"/>
      <c r="K55" s="26"/>
      <c r="L55" s="26"/>
      <c r="M55" s="26"/>
      <c r="N55" s="26"/>
      <c r="O55" s="55"/>
      <c r="P55" s="26"/>
      <c r="Q55" s="26"/>
    </row>
    <row r="56" spans="1:17" ht="15" customHeight="1">
      <c r="A56" s="26"/>
      <c r="B56" s="26"/>
      <c r="C56" s="26"/>
      <c r="D56" s="26"/>
      <c r="E56" s="26"/>
      <c r="F56" s="26"/>
      <c r="G56" s="26"/>
      <c r="H56" s="26"/>
      <c r="I56" s="26"/>
      <c r="J56" s="26"/>
      <c r="K56" s="26"/>
      <c r="L56" s="26"/>
      <c r="M56" s="26"/>
      <c r="N56" s="26"/>
      <c r="O56" s="55"/>
      <c r="P56" s="26"/>
      <c r="Q56" s="26"/>
    </row>
    <row r="57" spans="1:17" ht="15" customHeight="1">
      <c r="A57" s="26"/>
      <c r="B57" s="26"/>
      <c r="C57" s="26"/>
      <c r="D57" s="26"/>
      <c r="E57" s="26"/>
      <c r="F57" s="26"/>
      <c r="G57" s="26"/>
      <c r="H57" s="26"/>
      <c r="I57" s="26"/>
      <c r="J57" s="26"/>
      <c r="K57" s="26"/>
      <c r="L57" s="26"/>
      <c r="M57" s="26"/>
      <c r="N57" s="26"/>
      <c r="O57" s="55"/>
      <c r="P57" s="26"/>
    </row>
    <row r="58" spans="1:17" ht="13.5" customHeight="1">
      <c r="A58" s="26"/>
      <c r="B58" s="26"/>
      <c r="C58" s="26"/>
      <c r="D58" s="26"/>
      <c r="E58" s="26"/>
      <c r="F58" s="26"/>
      <c r="G58" s="26"/>
      <c r="H58" s="26"/>
      <c r="I58" s="26"/>
      <c r="J58" s="26"/>
      <c r="K58" s="26"/>
      <c r="L58" s="26"/>
      <c r="M58" s="26"/>
      <c r="N58" s="26"/>
      <c r="O58" s="55"/>
      <c r="P58" s="26"/>
    </row>
    <row r="59" spans="1:17" ht="13.5" customHeight="1">
      <c r="A59" s="26"/>
      <c r="B59" s="26"/>
      <c r="C59" s="26"/>
      <c r="D59" s="26"/>
      <c r="E59" s="26"/>
      <c r="F59" s="26"/>
      <c r="G59" s="26"/>
      <c r="H59" s="26"/>
      <c r="I59" s="26"/>
      <c r="J59" s="26"/>
      <c r="K59" s="26"/>
      <c r="L59" s="26"/>
      <c r="M59" s="26"/>
      <c r="N59" s="26"/>
      <c r="O59" s="55"/>
      <c r="P59" s="26"/>
    </row>
    <row r="60" spans="1:17" ht="13.5" customHeight="1">
      <c r="A60" s="26"/>
      <c r="B60" s="26"/>
      <c r="C60" s="26"/>
      <c r="D60" s="26"/>
      <c r="E60" s="26"/>
      <c r="F60" s="26"/>
      <c r="G60" s="26"/>
      <c r="H60" s="26"/>
      <c r="I60" s="26"/>
      <c r="J60" s="26"/>
      <c r="K60" s="26"/>
      <c r="L60" s="26"/>
      <c r="M60" s="26"/>
      <c r="N60" s="26"/>
      <c r="O60" s="55"/>
      <c r="P60" s="26"/>
    </row>
    <row r="61" spans="1:17" ht="13.5" customHeight="1">
      <c r="A61" s="26"/>
      <c r="B61" s="26"/>
      <c r="C61" s="26"/>
      <c r="D61" s="26"/>
      <c r="E61" s="26"/>
      <c r="F61" s="26"/>
      <c r="G61" s="26"/>
      <c r="H61" s="26"/>
      <c r="I61" s="26"/>
      <c r="J61" s="26"/>
      <c r="K61" s="26"/>
      <c r="L61" s="26"/>
      <c r="M61" s="26"/>
      <c r="N61" s="26"/>
      <c r="O61" s="55"/>
      <c r="P61" s="26"/>
    </row>
  </sheetData>
  <sheetProtection sheet="1" objects="1" scenarios="1"/>
  <mergeCells count="145">
    <mergeCell ref="A1:Q1"/>
    <mergeCell ref="A2:Q2"/>
    <mergeCell ref="A3:B3"/>
    <mergeCell ref="C3:E3"/>
    <mergeCell ref="F3:H3"/>
    <mergeCell ref="I3:M3"/>
    <mergeCell ref="N3:O3"/>
    <mergeCell ref="A6:B6"/>
    <mergeCell ref="C6:E6"/>
    <mergeCell ref="F6:H7"/>
    <mergeCell ref="I6:P7"/>
    <mergeCell ref="A7:B7"/>
    <mergeCell ref="C7:E7"/>
    <mergeCell ref="A4:B4"/>
    <mergeCell ref="C4:E4"/>
    <mergeCell ref="F4:H5"/>
    <mergeCell ref="I4:P5"/>
    <mergeCell ref="A5:B5"/>
    <mergeCell ref="C5:E5"/>
    <mergeCell ref="M11:P11"/>
    <mergeCell ref="B13:C14"/>
    <mergeCell ref="E13:E14"/>
    <mergeCell ref="F13:L14"/>
    <mergeCell ref="M13:M14"/>
    <mergeCell ref="N13:O14"/>
    <mergeCell ref="P13:P14"/>
    <mergeCell ref="A8:B9"/>
    <mergeCell ref="D8:P8"/>
    <mergeCell ref="C9:N9"/>
    <mergeCell ref="A10:B10"/>
    <mergeCell ref="C10:D10"/>
    <mergeCell ref="E10:E11"/>
    <mergeCell ref="F10:L11"/>
    <mergeCell ref="M10:P10"/>
    <mergeCell ref="A11:B11"/>
    <mergeCell ref="C11:D11"/>
    <mergeCell ref="N15:O30"/>
    <mergeCell ref="P15:P30"/>
    <mergeCell ref="B17:C18"/>
    <mergeCell ref="E17:E18"/>
    <mergeCell ref="F17:G17"/>
    <mergeCell ref="I17:I18"/>
    <mergeCell ref="K17:K18"/>
    <mergeCell ref="B19:C20"/>
    <mergeCell ref="B15:C16"/>
    <mergeCell ref="E15:E16"/>
    <mergeCell ref="F15:G15"/>
    <mergeCell ref="I15:I16"/>
    <mergeCell ref="K15:K16"/>
    <mergeCell ref="E19:E20"/>
    <mergeCell ref="F19:G19"/>
    <mergeCell ref="I19:I20"/>
    <mergeCell ref="K19:K20"/>
    <mergeCell ref="I29:I30"/>
    <mergeCell ref="K29:K30"/>
    <mergeCell ref="M15:M30"/>
    <mergeCell ref="A27:A30"/>
    <mergeCell ref="B27:C28"/>
    <mergeCell ref="E27:E28"/>
    <mergeCell ref="F27:G27"/>
    <mergeCell ref="I27:I28"/>
    <mergeCell ref="K27:K28"/>
    <mergeCell ref="B21:C22"/>
    <mergeCell ref="E21:E22"/>
    <mergeCell ref="F21:G21"/>
    <mergeCell ref="I21:I22"/>
    <mergeCell ref="K21:K22"/>
    <mergeCell ref="B25:C26"/>
    <mergeCell ref="E25:E26"/>
    <mergeCell ref="F25:G25"/>
    <mergeCell ref="I25:I26"/>
    <mergeCell ref="K25:K26"/>
    <mergeCell ref="A15:A26"/>
    <mergeCell ref="B51:M51"/>
    <mergeCell ref="B52:C52"/>
    <mergeCell ref="E54:J54"/>
    <mergeCell ref="K54:P54"/>
    <mergeCell ref="B23:C24"/>
    <mergeCell ref="E23:E24"/>
    <mergeCell ref="F23:G23"/>
    <mergeCell ref="I23:I24"/>
    <mergeCell ref="K23:K24"/>
    <mergeCell ref="B46:H46"/>
    <mergeCell ref="B47:C47"/>
    <mergeCell ref="B48:D48"/>
    <mergeCell ref="C49:D49"/>
    <mergeCell ref="E49:J49"/>
    <mergeCell ref="K49:P49"/>
    <mergeCell ref="B29:C30"/>
    <mergeCell ref="E29:E30"/>
    <mergeCell ref="F29:G29"/>
    <mergeCell ref="M32:M33"/>
    <mergeCell ref="N32:O33"/>
    <mergeCell ref="P32:P33"/>
    <mergeCell ref="E38:E39"/>
    <mergeCell ref="F38:G38"/>
    <mergeCell ref="I38:I39"/>
    <mergeCell ref="A32:A33"/>
    <mergeCell ref="B32:C33"/>
    <mergeCell ref="E32:E33"/>
    <mergeCell ref="F32:G32"/>
    <mergeCell ref="I32:I33"/>
    <mergeCell ref="K32:K33"/>
    <mergeCell ref="M34:M35"/>
    <mergeCell ref="N34:O35"/>
    <mergeCell ref="P34:P35"/>
    <mergeCell ref="A34:A35"/>
    <mergeCell ref="B34:C35"/>
    <mergeCell ref="E34:E35"/>
    <mergeCell ref="F34:G34"/>
    <mergeCell ref="I34:I35"/>
    <mergeCell ref="K34:K35"/>
    <mergeCell ref="K38:K39"/>
    <mergeCell ref="M36:M37"/>
    <mergeCell ref="N36:O37"/>
    <mergeCell ref="P36:P37"/>
    <mergeCell ref="A36:A37"/>
    <mergeCell ref="B36:C37"/>
    <mergeCell ref="E36:E37"/>
    <mergeCell ref="F36:G36"/>
    <mergeCell ref="I36:I37"/>
    <mergeCell ref="K36:K37"/>
    <mergeCell ref="M38:M39"/>
    <mergeCell ref="N38:O39"/>
    <mergeCell ref="P38:P39"/>
    <mergeCell ref="A38:A39"/>
    <mergeCell ref="B38:C39"/>
    <mergeCell ref="M42:M43"/>
    <mergeCell ref="N42:O43"/>
    <mergeCell ref="P42:P43"/>
    <mergeCell ref="A42:A43"/>
    <mergeCell ref="B42:C43"/>
    <mergeCell ref="E42:E43"/>
    <mergeCell ref="F42:G42"/>
    <mergeCell ref="I42:I43"/>
    <mergeCell ref="K42:K43"/>
    <mergeCell ref="M40:M41"/>
    <mergeCell ref="N40:O41"/>
    <mergeCell ref="P40:P41"/>
    <mergeCell ref="A40:A41"/>
    <mergeCell ref="B40:C41"/>
    <mergeCell ref="E40:E41"/>
    <mergeCell ref="F40:G40"/>
    <mergeCell ref="I40:I41"/>
    <mergeCell ref="K40:K41"/>
  </mergeCells>
  <phoneticPr fontId="37"/>
  <printOptions horizontalCentered="1"/>
  <pageMargins left="0.39370078740157483" right="0.19685039370078741" top="0.39370078740157483" bottom="0.19685039370078741" header="0" footer="0"/>
  <pageSetup paperSize="9" scale="8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B1:L77"/>
  <sheetViews>
    <sheetView topLeftCell="A19" zoomScale="196" zoomScaleNormal="196" workbookViewId="0">
      <selection activeCell="F22" sqref="F22:F33"/>
    </sheetView>
  </sheetViews>
  <sheetFormatPr defaultColWidth="14.453125" defaultRowHeight="15" customHeight="1"/>
  <cols>
    <col min="1" max="1" width="2.1796875" customWidth="1"/>
    <col min="2" max="2" width="7.1796875" bestFit="1" customWidth="1"/>
    <col min="3" max="3" width="10.26953125" customWidth="1"/>
    <col min="4" max="4" width="9" customWidth="1"/>
    <col min="5" max="5" width="9.7265625" customWidth="1"/>
    <col min="6" max="7" width="13.26953125" customWidth="1"/>
    <col min="8" max="8" width="18.26953125" customWidth="1"/>
    <col min="9" max="9" width="12.81640625" customWidth="1"/>
    <col min="10" max="10" width="14.81640625" customWidth="1"/>
    <col min="11" max="11" width="2.1796875" customWidth="1"/>
    <col min="12" max="12" width="9" customWidth="1"/>
    <col min="13" max="26" width="8.81640625" customWidth="1"/>
  </cols>
  <sheetData>
    <row r="1" spans="2:10" ht="6" customHeight="1"/>
    <row r="2" spans="2:10" thickBot="1">
      <c r="B2" s="715" t="s">
        <v>351</v>
      </c>
      <c r="C2" s="715"/>
      <c r="D2" s="715"/>
      <c r="E2" s="715"/>
      <c r="F2" s="715"/>
      <c r="G2" s="715"/>
      <c r="H2" s="715"/>
      <c r="I2" s="715"/>
      <c r="J2" s="715"/>
    </row>
    <row r="3" spans="2:10" thickBot="1">
      <c r="B3" s="320"/>
      <c r="C3" s="321"/>
      <c r="D3" s="716" t="s">
        <v>352</v>
      </c>
      <c r="E3" s="717"/>
      <c r="F3" s="716" t="s">
        <v>353</v>
      </c>
      <c r="G3" s="718"/>
      <c r="H3" s="717"/>
      <c r="I3" s="716" t="s">
        <v>354</v>
      </c>
      <c r="J3" s="717"/>
    </row>
    <row r="4" spans="2:10" ht="14.25" customHeight="1" thickBot="1">
      <c r="B4" s="323"/>
      <c r="C4" s="324"/>
      <c r="D4" s="719" t="s">
        <v>95</v>
      </c>
      <c r="E4" s="720"/>
      <c r="F4" s="325" t="s">
        <v>95</v>
      </c>
      <c r="G4" s="326" t="s">
        <v>53</v>
      </c>
      <c r="H4" s="327" t="s">
        <v>100</v>
      </c>
      <c r="I4" s="322" t="s">
        <v>53</v>
      </c>
      <c r="J4" s="327" t="s">
        <v>100</v>
      </c>
    </row>
    <row r="5" spans="2:10" ht="14.25" customHeight="1">
      <c r="B5" s="721">
        <v>0.3125</v>
      </c>
      <c r="C5" s="328"/>
      <c r="D5" s="329"/>
      <c r="E5" s="330"/>
      <c r="F5" s="331"/>
      <c r="G5" s="332"/>
      <c r="H5" s="333"/>
      <c r="I5" s="394"/>
      <c r="J5" s="334"/>
    </row>
    <row r="6" spans="2:10" ht="14.25" customHeight="1">
      <c r="B6" s="670"/>
      <c r="C6" s="336"/>
      <c r="D6" s="337"/>
      <c r="E6" s="338"/>
      <c r="F6" s="339"/>
      <c r="G6" s="395"/>
      <c r="H6" s="396"/>
      <c r="I6" s="340"/>
      <c r="J6" s="397"/>
    </row>
    <row r="7" spans="2:10" ht="14.25" customHeight="1">
      <c r="B7" s="341"/>
      <c r="C7" s="336"/>
      <c r="D7" s="337"/>
      <c r="E7" s="338"/>
      <c r="F7" s="339"/>
      <c r="G7" s="395"/>
      <c r="H7" s="396"/>
      <c r="I7" s="340"/>
      <c r="J7" s="397"/>
    </row>
    <row r="8" spans="2:10" ht="14.25" customHeight="1">
      <c r="B8" s="670">
        <v>0.33333333333333331</v>
      </c>
      <c r="C8" s="336"/>
      <c r="D8" s="337"/>
      <c r="E8" s="338"/>
      <c r="F8" s="339"/>
      <c r="G8" s="395"/>
      <c r="H8" s="396"/>
      <c r="I8" s="340"/>
      <c r="J8" s="397"/>
    </row>
    <row r="9" spans="2:10" ht="14.25" customHeight="1">
      <c r="B9" s="670"/>
      <c r="C9" s="336"/>
      <c r="D9" s="337"/>
      <c r="E9" s="338"/>
      <c r="F9" s="49" t="s">
        <v>386</v>
      </c>
      <c r="G9" s="398"/>
      <c r="H9" s="681" t="s">
        <v>355</v>
      </c>
      <c r="I9" s="342" t="s">
        <v>356</v>
      </c>
      <c r="J9" s="431"/>
    </row>
    <row r="10" spans="2:10" ht="14.25" customHeight="1">
      <c r="B10" s="341"/>
      <c r="C10" s="336"/>
      <c r="D10" s="337"/>
      <c r="E10" s="338"/>
      <c r="F10" s="701" t="s">
        <v>391</v>
      </c>
      <c r="G10" s="398"/>
      <c r="H10" s="682"/>
      <c r="I10" s="343"/>
      <c r="J10" s="411" t="s">
        <v>373</v>
      </c>
    </row>
    <row r="11" spans="2:10" ht="14.25" customHeight="1">
      <c r="B11" s="670">
        <v>0.35416666666666669</v>
      </c>
      <c r="C11" s="336"/>
      <c r="D11" s="337"/>
      <c r="E11" s="338"/>
      <c r="F11" s="702"/>
      <c r="G11" s="399"/>
      <c r="H11" s="683"/>
      <c r="I11" s="698" t="s">
        <v>374</v>
      </c>
      <c r="J11" s="344"/>
    </row>
    <row r="12" spans="2:10" ht="14.25" customHeight="1">
      <c r="B12" s="670"/>
      <c r="C12" s="336"/>
      <c r="D12" s="337"/>
      <c r="E12" s="338"/>
      <c r="F12" s="702"/>
      <c r="G12" s="399"/>
      <c r="H12" s="695" t="s">
        <v>369</v>
      </c>
      <c r="I12" s="699"/>
      <c r="J12" s="687" t="s">
        <v>357</v>
      </c>
    </row>
    <row r="13" spans="2:10" ht="14.25" customHeight="1">
      <c r="B13" s="345"/>
      <c r="C13" s="336"/>
      <c r="D13" s="337"/>
      <c r="E13" s="338"/>
      <c r="F13" s="702"/>
      <c r="G13" s="399"/>
      <c r="H13" s="696"/>
      <c r="I13" s="699"/>
      <c r="J13" s="688"/>
    </row>
    <row r="14" spans="2:10" ht="14.25" customHeight="1">
      <c r="B14" s="670">
        <v>0.375</v>
      </c>
      <c r="C14" s="336"/>
      <c r="D14" s="708"/>
      <c r="E14" s="709"/>
      <c r="F14" s="703"/>
      <c r="G14" s="399"/>
      <c r="H14" s="697"/>
      <c r="I14" s="700"/>
      <c r="J14" s="688"/>
    </row>
    <row r="15" spans="2:10" ht="14.25" customHeight="1">
      <c r="B15" s="670"/>
      <c r="C15" s="336"/>
      <c r="D15" s="708" t="s">
        <v>358</v>
      </c>
      <c r="E15" s="709"/>
      <c r="F15" s="704" t="s">
        <v>392</v>
      </c>
      <c r="G15" s="398"/>
      <c r="H15" s="400"/>
      <c r="I15" s="376"/>
      <c r="J15" s="688"/>
    </row>
    <row r="16" spans="2:10" ht="14.25" customHeight="1">
      <c r="B16" s="341"/>
      <c r="C16" s="336"/>
      <c r="D16" s="708" t="s">
        <v>359</v>
      </c>
      <c r="E16" s="709"/>
      <c r="F16" s="705"/>
      <c r="G16" s="398"/>
      <c r="H16" s="681" t="s">
        <v>360</v>
      </c>
      <c r="I16" s="698" t="s">
        <v>375</v>
      </c>
      <c r="J16" s="688"/>
    </row>
    <row r="17" spans="2:12" ht="14.25" customHeight="1">
      <c r="B17" s="670">
        <v>0.39583333333333331</v>
      </c>
      <c r="C17" s="336"/>
      <c r="D17" s="337"/>
      <c r="E17" s="338"/>
      <c r="F17" s="705"/>
      <c r="G17" s="398"/>
      <c r="H17" s="682"/>
      <c r="I17" s="699"/>
      <c r="J17" s="689"/>
      <c r="K17" s="50"/>
      <c r="L17" s="50"/>
    </row>
    <row r="18" spans="2:12" ht="14.25" customHeight="1">
      <c r="B18" s="670"/>
      <c r="C18" s="336"/>
      <c r="D18" s="337"/>
      <c r="E18" s="338"/>
      <c r="F18" s="705"/>
      <c r="G18" s="401"/>
      <c r="H18" s="683"/>
      <c r="I18" s="699"/>
      <c r="J18" s="687" t="s">
        <v>361</v>
      </c>
      <c r="K18" s="50"/>
      <c r="L18" s="50"/>
    </row>
    <row r="19" spans="2:12" ht="14.25" customHeight="1">
      <c r="B19" s="341"/>
      <c r="C19" s="336"/>
      <c r="D19" s="337"/>
      <c r="E19" s="338"/>
      <c r="F19" s="705"/>
      <c r="G19" s="398"/>
      <c r="H19" s="400"/>
      <c r="I19" s="700"/>
      <c r="J19" s="688"/>
      <c r="K19" s="50"/>
      <c r="L19" s="50"/>
    </row>
    <row r="20" spans="2:12" ht="14.25" customHeight="1">
      <c r="B20" s="670">
        <v>0.41666666666666669</v>
      </c>
      <c r="C20" s="336"/>
      <c r="D20" s="337"/>
      <c r="E20" s="338"/>
      <c r="F20" s="706"/>
      <c r="G20" s="436"/>
      <c r="I20" s="433"/>
      <c r="J20" s="689"/>
      <c r="K20" s="50"/>
      <c r="L20" s="684"/>
    </row>
    <row r="21" spans="2:12" ht="14.25" customHeight="1">
      <c r="B21" s="670"/>
      <c r="C21" s="336"/>
      <c r="D21" s="736"/>
      <c r="E21" s="737"/>
      <c r="F21" s="675" t="s">
        <v>393</v>
      </c>
      <c r="G21" s="676"/>
      <c r="H21" s="677"/>
      <c r="I21" s="432"/>
      <c r="J21" s="692" t="s">
        <v>376</v>
      </c>
      <c r="K21" s="50"/>
      <c r="L21" s="684"/>
    </row>
    <row r="22" spans="2:12" ht="14.25" customHeight="1">
      <c r="B22" s="341"/>
      <c r="C22" s="336"/>
      <c r="D22" s="348"/>
      <c r="E22" s="349"/>
      <c r="F22" s="710" t="s">
        <v>397</v>
      </c>
      <c r="G22" s="350"/>
      <c r="H22" s="400"/>
      <c r="I22" s="402"/>
      <c r="J22" s="693"/>
      <c r="K22" s="50"/>
      <c r="L22" s="684"/>
    </row>
    <row r="23" spans="2:12" ht="14.25" customHeight="1">
      <c r="B23" s="670">
        <v>0.4375</v>
      </c>
      <c r="C23" s="336"/>
      <c r="D23" s="348"/>
      <c r="E23" s="349"/>
      <c r="F23" s="711"/>
      <c r="G23" s="351"/>
      <c r="H23" s="403"/>
      <c r="I23" s="346"/>
      <c r="J23" s="694"/>
      <c r="K23" s="50"/>
      <c r="L23" s="684"/>
    </row>
    <row r="24" spans="2:12" ht="14.25" customHeight="1">
      <c r="B24" s="670"/>
      <c r="C24" s="336"/>
      <c r="D24" s="348"/>
      <c r="E24" s="349"/>
      <c r="F24" s="711"/>
      <c r="G24" s="353"/>
      <c r="H24" s="404"/>
      <c r="I24" s="685" t="s">
        <v>370</v>
      </c>
      <c r="J24" s="686"/>
      <c r="K24" s="50"/>
      <c r="L24" s="684"/>
    </row>
    <row r="25" spans="2:12" ht="14.25" customHeight="1">
      <c r="B25" s="341"/>
      <c r="C25" s="336"/>
      <c r="D25" s="348"/>
      <c r="E25" s="349"/>
      <c r="F25" s="711"/>
      <c r="G25" s="353"/>
      <c r="H25" s="404"/>
      <c r="I25" s="698" t="s">
        <v>377</v>
      </c>
      <c r="J25" s="405"/>
      <c r="K25" s="50"/>
      <c r="L25" s="684"/>
    </row>
    <row r="26" spans="2:12" ht="14.25" customHeight="1">
      <c r="B26" s="670">
        <v>0.45833333333333331</v>
      </c>
      <c r="C26" s="336"/>
      <c r="D26" s="348"/>
      <c r="E26" s="349"/>
      <c r="F26" s="711"/>
      <c r="G26" s="354"/>
      <c r="H26" s="355"/>
      <c r="I26" s="699"/>
      <c r="J26" s="406"/>
      <c r="K26" s="50"/>
      <c r="L26" s="684"/>
    </row>
    <row r="27" spans="2:12" ht="14.25" customHeight="1">
      <c r="B27" s="670"/>
      <c r="C27" s="336"/>
      <c r="D27" s="348"/>
      <c r="E27" s="349"/>
      <c r="F27" s="711"/>
      <c r="G27" s="356"/>
      <c r="H27" s="357"/>
      <c r="I27" s="699"/>
      <c r="J27" s="407"/>
      <c r="K27" s="50"/>
      <c r="L27" s="684"/>
    </row>
    <row r="28" spans="2:12" ht="14.25" customHeight="1">
      <c r="B28" s="341"/>
      <c r="C28" s="336"/>
      <c r="D28" s="348"/>
      <c r="E28" s="349"/>
      <c r="F28" s="711"/>
      <c r="G28" s="358"/>
      <c r="H28" s="408"/>
      <c r="I28" s="699"/>
      <c r="J28" s="407"/>
      <c r="K28" s="50"/>
      <c r="L28" s="50"/>
    </row>
    <row r="29" spans="2:12" ht="14.25" customHeight="1">
      <c r="B29" s="670">
        <v>0.47916666666666669</v>
      </c>
      <c r="C29" s="336"/>
      <c r="D29" s="348"/>
      <c r="E29" s="349"/>
      <c r="F29" s="711"/>
      <c r="G29" s="358"/>
      <c r="H29" s="409"/>
      <c r="I29" s="699"/>
      <c r="J29" s="407"/>
      <c r="K29" s="50"/>
      <c r="L29" s="50"/>
    </row>
    <row r="30" spans="2:12" ht="14.25" customHeight="1">
      <c r="B30" s="670"/>
      <c r="C30" s="336"/>
      <c r="D30" s="348"/>
      <c r="E30" s="349"/>
      <c r="F30" s="711"/>
      <c r="G30" s="358"/>
      <c r="H30" s="409"/>
      <c r="I30" s="699"/>
      <c r="J30" s="407"/>
      <c r="K30" s="50"/>
      <c r="L30" s="50"/>
    </row>
    <row r="31" spans="2:12" ht="14.25" customHeight="1">
      <c r="B31" s="341"/>
      <c r="C31" s="336"/>
      <c r="D31" s="348"/>
      <c r="E31" s="349"/>
      <c r="F31" s="711"/>
      <c r="G31" s="358"/>
      <c r="H31" s="359"/>
      <c r="I31" s="699"/>
      <c r="J31" s="407"/>
      <c r="K31" s="50"/>
      <c r="L31" s="50"/>
    </row>
    <row r="32" spans="2:12" ht="14.25" customHeight="1">
      <c r="B32" s="670">
        <v>0.5</v>
      </c>
      <c r="C32" s="336"/>
      <c r="D32" s="348"/>
      <c r="E32" s="349"/>
      <c r="F32" s="711"/>
      <c r="G32" s="358"/>
      <c r="H32" s="359"/>
      <c r="I32" s="700"/>
      <c r="J32" s="410"/>
      <c r="K32" s="50"/>
      <c r="L32" s="50"/>
    </row>
    <row r="33" spans="2:10" ht="14.25" customHeight="1">
      <c r="B33" s="670"/>
      <c r="C33" s="336"/>
      <c r="D33" s="339"/>
      <c r="E33" s="338"/>
      <c r="F33" s="711"/>
      <c r="G33" s="358"/>
      <c r="H33" s="359"/>
      <c r="I33" s="678" t="s">
        <v>378</v>
      </c>
      <c r="J33" s="410"/>
    </row>
    <row r="34" spans="2:10" ht="14.25" customHeight="1">
      <c r="B34" s="341"/>
      <c r="C34" s="336"/>
      <c r="D34" s="348"/>
      <c r="E34" s="349"/>
      <c r="F34" s="712" t="s">
        <v>394</v>
      </c>
      <c r="G34" s="437"/>
      <c r="H34" s="359"/>
      <c r="I34" s="679"/>
      <c r="J34" s="411"/>
    </row>
    <row r="35" spans="2:10" ht="14.25" customHeight="1">
      <c r="B35" s="670">
        <v>0.52083333333333337</v>
      </c>
      <c r="C35" s="336"/>
      <c r="D35" s="348"/>
      <c r="E35" s="349"/>
      <c r="F35" s="713"/>
      <c r="G35" s="437"/>
      <c r="H35" s="690" t="s">
        <v>362</v>
      </c>
      <c r="I35" s="679"/>
      <c r="J35" s="411"/>
    </row>
    <row r="36" spans="2:10" ht="14.25" customHeight="1">
      <c r="B36" s="670"/>
      <c r="C36" s="336"/>
      <c r="D36" s="348"/>
      <c r="E36" s="349"/>
      <c r="F36" s="713"/>
      <c r="G36" s="437"/>
      <c r="H36" s="691"/>
      <c r="I36" s="679"/>
      <c r="J36" s="411"/>
    </row>
    <row r="37" spans="2:10" ht="14.25" customHeight="1">
      <c r="B37" s="341"/>
      <c r="C37" s="336"/>
      <c r="D37" s="348"/>
      <c r="E37" s="349"/>
      <c r="F37" s="713"/>
      <c r="G37" s="437"/>
      <c r="H37" s="691"/>
      <c r="I37" s="679"/>
      <c r="J37" s="411"/>
    </row>
    <row r="38" spans="2:10" ht="14.25" customHeight="1">
      <c r="B38" s="670">
        <v>0.54166666666666663</v>
      </c>
      <c r="C38" s="336"/>
      <c r="D38" s="348"/>
      <c r="E38" s="349"/>
      <c r="F38" s="713"/>
      <c r="G38" s="437"/>
      <c r="H38" s="691"/>
      <c r="I38" s="679"/>
      <c r="J38" s="411"/>
    </row>
    <row r="39" spans="2:10" ht="14.25" customHeight="1">
      <c r="B39" s="670"/>
      <c r="C39" s="336"/>
      <c r="D39" s="734"/>
      <c r="E39" s="735"/>
      <c r="F39" s="714"/>
      <c r="G39" s="437"/>
      <c r="H39" s="691"/>
      <c r="I39" s="679"/>
      <c r="J39" s="397"/>
    </row>
    <row r="40" spans="2:10" ht="14.25" customHeight="1">
      <c r="B40" s="341"/>
      <c r="C40" s="336"/>
      <c r="D40" s="348"/>
      <c r="E40" s="349"/>
      <c r="F40" s="710" t="s">
        <v>398</v>
      </c>
      <c r="G40" s="437"/>
      <c r="H40" s="691"/>
      <c r="I40" s="679"/>
      <c r="J40" s="397"/>
    </row>
    <row r="41" spans="2:10" ht="14.25" customHeight="1">
      <c r="B41" s="670">
        <v>0.5625</v>
      </c>
      <c r="C41" s="336"/>
      <c r="D41" s="360"/>
      <c r="E41" s="361"/>
      <c r="F41" s="711"/>
      <c r="G41" s="437"/>
      <c r="H41" s="689"/>
      <c r="I41" s="680"/>
      <c r="J41" s="397"/>
    </row>
    <row r="42" spans="2:10" ht="14.25" customHeight="1">
      <c r="B42" s="670"/>
      <c r="C42" s="336"/>
      <c r="D42" s="362"/>
      <c r="E42" s="363"/>
      <c r="F42" s="711"/>
      <c r="G42" s="437"/>
      <c r="H42" s="400"/>
      <c r="I42" s="724" t="s">
        <v>379</v>
      </c>
      <c r="J42" s="681" t="s">
        <v>363</v>
      </c>
    </row>
    <row r="43" spans="2:10" ht="14.25" customHeight="1">
      <c r="B43" s="341"/>
      <c r="C43" s="336"/>
      <c r="D43" s="362"/>
      <c r="E43" s="363"/>
      <c r="F43" s="711"/>
      <c r="G43" s="437"/>
      <c r="H43" s="400"/>
      <c r="I43" s="725"/>
      <c r="J43" s="682"/>
    </row>
    <row r="44" spans="2:10" ht="14.25" customHeight="1">
      <c r="B44" s="670">
        <v>0.58333333333333337</v>
      </c>
      <c r="C44" s="336"/>
      <c r="D44" s="362"/>
      <c r="E44" s="363"/>
      <c r="F44" s="711"/>
      <c r="G44" s="438"/>
      <c r="H44" s="400"/>
      <c r="I44" s="726"/>
      <c r="J44" s="733"/>
    </row>
    <row r="45" spans="2:10" ht="14.25" customHeight="1">
      <c r="B45" s="670"/>
      <c r="C45" s="336"/>
      <c r="D45" s="671" t="s">
        <v>364</v>
      </c>
      <c r="E45" s="672"/>
      <c r="F45" s="711"/>
      <c r="G45" s="350"/>
      <c r="H45" s="412"/>
      <c r="I45" s="727" t="s">
        <v>380</v>
      </c>
      <c r="J45" s="730" t="s">
        <v>365</v>
      </c>
    </row>
    <row r="46" spans="2:10" ht="14.25" customHeight="1">
      <c r="B46" s="341"/>
      <c r="C46" s="336"/>
      <c r="D46" s="339"/>
      <c r="E46" s="338"/>
      <c r="F46" s="711"/>
      <c r="G46" s="350"/>
      <c r="H46" s="412"/>
      <c r="I46" s="728"/>
      <c r="J46" s="731"/>
    </row>
    <row r="47" spans="2:10" ht="14.25" customHeight="1">
      <c r="B47" s="670">
        <v>0.60416666666666663</v>
      </c>
      <c r="C47" s="336"/>
      <c r="D47" s="339"/>
      <c r="E47" s="338"/>
      <c r="F47" s="711"/>
      <c r="G47" s="350"/>
      <c r="H47" s="412"/>
      <c r="I47" s="728"/>
      <c r="J47" s="732"/>
    </row>
    <row r="48" spans="2:10" ht="14.25" customHeight="1">
      <c r="B48" s="670"/>
      <c r="C48" s="336"/>
      <c r="D48" s="339"/>
      <c r="E48" s="338"/>
      <c r="F48" s="711"/>
      <c r="G48" s="350"/>
      <c r="H48" s="412"/>
      <c r="I48" s="728"/>
      <c r="J48" s="349"/>
    </row>
    <row r="49" spans="2:10" ht="14.25" customHeight="1">
      <c r="B49" s="345"/>
      <c r="C49" s="336"/>
      <c r="D49" s="339"/>
      <c r="E49" s="338"/>
      <c r="F49" s="711"/>
      <c r="G49" s="365"/>
      <c r="H49" s="412"/>
      <c r="I49" s="729"/>
      <c r="J49" s="349"/>
    </row>
    <row r="50" spans="2:10" ht="14.25" customHeight="1">
      <c r="B50" s="670">
        <v>0.625</v>
      </c>
      <c r="C50" s="336"/>
      <c r="D50" s="339"/>
      <c r="E50" s="338"/>
      <c r="F50" s="711"/>
      <c r="G50" s="350"/>
      <c r="H50" s="412"/>
      <c r="I50" s="678" t="s">
        <v>381</v>
      </c>
      <c r="J50" s="413"/>
    </row>
    <row r="51" spans="2:10" ht="14.25" customHeight="1">
      <c r="B51" s="670"/>
      <c r="C51" s="336"/>
      <c r="D51" s="673"/>
      <c r="E51" s="674"/>
      <c r="F51" s="711"/>
      <c r="G51" s="350"/>
      <c r="H51" s="412"/>
      <c r="I51" s="679"/>
      <c r="J51" s="413"/>
    </row>
    <row r="52" spans="2:10" ht="14.25" customHeight="1">
      <c r="B52" s="341"/>
      <c r="C52" s="336"/>
      <c r="D52" s="366"/>
      <c r="E52" s="367"/>
      <c r="F52" s="700"/>
      <c r="G52" s="350"/>
      <c r="H52" s="412"/>
      <c r="I52" s="679"/>
      <c r="J52" s="414"/>
    </row>
    <row r="53" spans="2:10" ht="14.25" customHeight="1">
      <c r="B53" s="670">
        <v>0.64583333333333337</v>
      </c>
      <c r="C53" s="336"/>
      <c r="D53" s="673"/>
      <c r="E53" s="674"/>
      <c r="F53" s="753" t="s">
        <v>395</v>
      </c>
      <c r="G53" s="350"/>
      <c r="H53" s="412"/>
      <c r="I53" s="679"/>
      <c r="J53" s="403"/>
    </row>
    <row r="54" spans="2:10" ht="14.25" customHeight="1">
      <c r="B54" s="670"/>
      <c r="C54" s="336"/>
      <c r="D54" s="678" t="s">
        <v>372</v>
      </c>
      <c r="E54" s="738"/>
      <c r="F54" s="754"/>
      <c r="G54" s="369" t="s">
        <v>396</v>
      </c>
      <c r="H54" s="412"/>
      <c r="I54" s="679"/>
      <c r="J54" s="415"/>
    </row>
    <row r="55" spans="2:10" ht="14.25" customHeight="1">
      <c r="B55" s="335"/>
      <c r="C55" s="336"/>
      <c r="D55" s="679"/>
      <c r="E55" s="739"/>
      <c r="F55" s="754"/>
      <c r="G55" s="350"/>
      <c r="H55" s="412"/>
      <c r="I55" s="680"/>
      <c r="J55" s="368"/>
    </row>
    <row r="56" spans="2:10" ht="14.25" customHeight="1">
      <c r="B56" s="670">
        <v>0.66666666666666663</v>
      </c>
      <c r="C56" s="336"/>
      <c r="D56" s="679"/>
      <c r="E56" s="739"/>
      <c r="F56" s="755"/>
      <c r="H56" s="412"/>
      <c r="I56" s="370"/>
      <c r="J56" s="416"/>
    </row>
    <row r="57" spans="2:10" ht="14.25" customHeight="1">
      <c r="B57" s="670"/>
      <c r="C57" s="336"/>
      <c r="D57" s="679"/>
      <c r="E57" s="739"/>
      <c r="F57" s="747" t="s">
        <v>382</v>
      </c>
      <c r="G57" s="748"/>
      <c r="H57" s="749"/>
      <c r="I57" s="371"/>
      <c r="J57" s="397"/>
    </row>
    <row r="58" spans="2:10" ht="14.25" customHeight="1">
      <c r="B58" s="341"/>
      <c r="C58" s="336"/>
      <c r="D58" s="679"/>
      <c r="E58" s="739"/>
      <c r="F58" s="750"/>
      <c r="G58" s="751"/>
      <c r="H58" s="752"/>
      <c r="I58" s="370"/>
      <c r="J58" s="372" t="s">
        <v>366</v>
      </c>
    </row>
    <row r="59" spans="2:10" ht="14.25" customHeight="1">
      <c r="B59" s="670">
        <v>0.6875</v>
      </c>
      <c r="C59" s="336"/>
      <c r="D59" s="679"/>
      <c r="E59" s="739"/>
      <c r="F59" s="698" t="s">
        <v>383</v>
      </c>
      <c r="G59" s="319"/>
      <c r="H59" s="352" t="s">
        <v>367</v>
      </c>
      <c r="I59" s="722" t="s">
        <v>387</v>
      </c>
      <c r="J59" s="723"/>
    </row>
    <row r="60" spans="2:10" ht="14.25" customHeight="1">
      <c r="B60" s="670"/>
      <c r="C60" s="336"/>
      <c r="D60" s="679"/>
      <c r="E60" s="739"/>
      <c r="F60" s="711"/>
      <c r="G60" s="373"/>
      <c r="H60" s="400"/>
      <c r="I60" s="710" t="s">
        <v>368</v>
      </c>
      <c r="J60" s="357"/>
    </row>
    <row r="61" spans="2:10" ht="14.25" customHeight="1">
      <c r="B61" s="341"/>
      <c r="C61" s="336"/>
      <c r="D61" s="679"/>
      <c r="E61" s="739"/>
      <c r="F61" s="711"/>
      <c r="G61" s="741" t="s">
        <v>384</v>
      </c>
      <c r="H61" s="393"/>
      <c r="I61" s="711"/>
      <c r="J61" s="374"/>
    </row>
    <row r="62" spans="2:10" ht="14.25" customHeight="1">
      <c r="B62" s="670">
        <v>0.70833333333333337</v>
      </c>
      <c r="C62" s="336"/>
      <c r="D62" s="679"/>
      <c r="E62" s="739"/>
      <c r="F62" s="711"/>
      <c r="G62" s="742"/>
      <c r="H62" s="364"/>
      <c r="I62" s="711"/>
      <c r="J62" s="347"/>
    </row>
    <row r="63" spans="2:10" ht="14.25" customHeight="1">
      <c r="B63" s="670"/>
      <c r="C63" s="336"/>
      <c r="D63" s="679"/>
      <c r="E63" s="739"/>
      <c r="F63" s="711"/>
      <c r="G63" s="742"/>
      <c r="H63" s="417"/>
      <c r="I63" s="711"/>
      <c r="J63" s="347"/>
    </row>
    <row r="64" spans="2:10" ht="14.25" customHeight="1">
      <c r="B64" s="341"/>
      <c r="C64" s="336"/>
      <c r="D64" s="679"/>
      <c r="E64" s="739"/>
      <c r="F64" s="700"/>
      <c r="G64" s="743"/>
      <c r="H64" s="375"/>
      <c r="I64" s="711"/>
      <c r="J64" s="347"/>
    </row>
    <row r="65" spans="2:10" ht="14.25" customHeight="1">
      <c r="B65" s="670">
        <v>0.72916666666666663</v>
      </c>
      <c r="C65" s="336"/>
      <c r="D65" s="679"/>
      <c r="E65" s="739"/>
      <c r="F65" s="376"/>
      <c r="H65" s="434"/>
      <c r="I65" s="700"/>
      <c r="J65" s="347"/>
    </row>
    <row r="66" spans="2:10" ht="14.25" customHeight="1">
      <c r="B66" s="670"/>
      <c r="C66" s="336"/>
      <c r="D66" s="679"/>
      <c r="E66" s="739"/>
      <c r="F66" s="376"/>
      <c r="G66" s="744" t="s">
        <v>385</v>
      </c>
      <c r="H66" s="338"/>
      <c r="I66" s="377"/>
      <c r="J66" s="418"/>
    </row>
    <row r="67" spans="2:10" ht="14.25" customHeight="1">
      <c r="B67" s="378"/>
      <c r="C67" s="336"/>
      <c r="D67" s="679"/>
      <c r="E67" s="739"/>
      <c r="F67" s="379"/>
      <c r="G67" s="745"/>
      <c r="H67" s="338"/>
      <c r="I67" s="380"/>
      <c r="J67" s="397"/>
    </row>
    <row r="68" spans="2:10" ht="14.25" customHeight="1">
      <c r="B68" s="670">
        <v>0.75</v>
      </c>
      <c r="C68" s="336"/>
      <c r="D68" s="680"/>
      <c r="E68" s="740"/>
      <c r="F68" s="339"/>
      <c r="G68" s="745"/>
      <c r="H68" s="338"/>
      <c r="I68" s="340"/>
      <c r="J68" s="397"/>
    </row>
    <row r="69" spans="2:10" ht="14.25" customHeight="1">
      <c r="B69" s="670"/>
      <c r="C69" s="381"/>
      <c r="D69" s="366"/>
      <c r="E69" s="367"/>
      <c r="F69" s="339"/>
      <c r="G69" s="745"/>
      <c r="H69" s="338"/>
      <c r="I69" s="340"/>
      <c r="J69" s="397"/>
    </row>
    <row r="70" spans="2:10" ht="14.25" customHeight="1">
      <c r="B70" s="341"/>
      <c r="C70" s="381"/>
      <c r="D70" s="671"/>
      <c r="E70" s="672"/>
      <c r="F70" s="339"/>
      <c r="G70" s="745"/>
      <c r="H70" s="338"/>
      <c r="I70" s="340"/>
      <c r="J70" s="397"/>
    </row>
    <row r="71" spans="2:10" ht="14.25" customHeight="1">
      <c r="B71" s="670">
        <v>0.77083333333333337</v>
      </c>
      <c r="C71" s="381"/>
      <c r="D71" s="734"/>
      <c r="E71" s="735"/>
      <c r="F71" s="339"/>
      <c r="G71" s="745"/>
      <c r="H71" s="338"/>
      <c r="I71" s="340"/>
      <c r="J71" s="397"/>
    </row>
    <row r="72" spans="2:10" ht="14.25" customHeight="1">
      <c r="B72" s="670"/>
      <c r="C72" s="381"/>
      <c r="D72" s="366"/>
      <c r="E72" s="367"/>
      <c r="F72" s="339"/>
      <c r="G72" s="745"/>
      <c r="H72" s="338"/>
      <c r="I72" s="340"/>
      <c r="J72" s="397"/>
    </row>
    <row r="73" spans="2:10" ht="14.25" customHeight="1">
      <c r="B73" s="378"/>
      <c r="C73" s="381"/>
      <c r="D73" s="366"/>
      <c r="E73" s="367"/>
      <c r="F73" s="360"/>
      <c r="G73" s="745"/>
      <c r="H73" s="361"/>
      <c r="I73" s="340"/>
      <c r="J73" s="397"/>
    </row>
    <row r="74" spans="2:10" ht="14.25" customHeight="1">
      <c r="B74" s="670">
        <v>0.79166666666666663</v>
      </c>
      <c r="C74" s="382"/>
      <c r="D74" s="383"/>
      <c r="E74" s="384"/>
      <c r="F74" s="360"/>
      <c r="G74" s="745"/>
      <c r="H74" s="361"/>
      <c r="I74" s="385"/>
      <c r="J74" s="386"/>
    </row>
    <row r="75" spans="2:10" thickBot="1">
      <c r="B75" s="707"/>
      <c r="C75" s="387"/>
      <c r="D75" s="388"/>
      <c r="E75" s="389"/>
      <c r="F75" s="390"/>
      <c r="G75" s="746"/>
      <c r="H75" s="390"/>
      <c r="I75" s="391"/>
      <c r="J75" s="392"/>
    </row>
    <row r="76" spans="2:10" ht="14.5">
      <c r="B76" s="419"/>
      <c r="C76" s="420"/>
      <c r="D76" s="421" t="s">
        <v>101</v>
      </c>
      <c r="E76" s="421"/>
      <c r="F76" s="420"/>
      <c r="G76" s="420"/>
      <c r="H76" s="420"/>
      <c r="I76" s="421"/>
      <c r="J76" s="421"/>
    </row>
    <row r="77" spans="2:10" ht="15" customHeight="1">
      <c r="B77" s="422"/>
      <c r="C77" s="420"/>
      <c r="D77" s="420"/>
      <c r="E77" s="420"/>
      <c r="F77" s="420"/>
      <c r="G77" s="423"/>
      <c r="H77" s="420"/>
      <c r="I77" s="420"/>
      <c r="J77" s="420"/>
    </row>
  </sheetData>
  <mergeCells count="71">
    <mergeCell ref="D71:E71"/>
    <mergeCell ref="D21:E21"/>
    <mergeCell ref="D39:E39"/>
    <mergeCell ref="D54:E68"/>
    <mergeCell ref="G61:G64"/>
    <mergeCell ref="G66:G75"/>
    <mergeCell ref="F57:H58"/>
    <mergeCell ref="F59:F64"/>
    <mergeCell ref="F40:F52"/>
    <mergeCell ref="F53:F56"/>
    <mergeCell ref="I60:I65"/>
    <mergeCell ref="I59:J59"/>
    <mergeCell ref="I42:I44"/>
    <mergeCell ref="I45:I49"/>
    <mergeCell ref="I50:I55"/>
    <mergeCell ref="J45:J47"/>
    <mergeCell ref="J42:J44"/>
    <mergeCell ref="B5:B6"/>
    <mergeCell ref="B8:B9"/>
    <mergeCell ref="D14:E14"/>
    <mergeCell ref="D15:E15"/>
    <mergeCell ref="B11:B12"/>
    <mergeCell ref="B14:B15"/>
    <mergeCell ref="B2:J2"/>
    <mergeCell ref="D3:E3"/>
    <mergeCell ref="F3:H3"/>
    <mergeCell ref="I3:J3"/>
    <mergeCell ref="D4:E4"/>
    <mergeCell ref="D16:E16"/>
    <mergeCell ref="D53:E53"/>
    <mergeCell ref="D70:E70"/>
    <mergeCell ref="F22:F33"/>
    <mergeCell ref="F34:F39"/>
    <mergeCell ref="B71:B72"/>
    <mergeCell ref="B59:B60"/>
    <mergeCell ref="B74:B75"/>
    <mergeCell ref="B50:B51"/>
    <mergeCell ref="B53:B54"/>
    <mergeCell ref="B56:B57"/>
    <mergeCell ref="B65:B66"/>
    <mergeCell ref="B68:B69"/>
    <mergeCell ref="B62:B63"/>
    <mergeCell ref="I33:I41"/>
    <mergeCell ref="H9:H11"/>
    <mergeCell ref="B17:B18"/>
    <mergeCell ref="L20:L27"/>
    <mergeCell ref="I24:J24"/>
    <mergeCell ref="J18:J20"/>
    <mergeCell ref="H35:H41"/>
    <mergeCell ref="H16:H18"/>
    <mergeCell ref="J21:J23"/>
    <mergeCell ref="J12:J17"/>
    <mergeCell ref="H12:H14"/>
    <mergeCell ref="I11:I14"/>
    <mergeCell ref="I16:I19"/>
    <mergeCell ref="I25:I32"/>
    <mergeCell ref="F10:F14"/>
    <mergeCell ref="F15:F20"/>
    <mergeCell ref="B44:B45"/>
    <mergeCell ref="D45:E45"/>
    <mergeCell ref="B47:B48"/>
    <mergeCell ref="D51:E51"/>
    <mergeCell ref="F21:H21"/>
    <mergeCell ref="B38:B39"/>
    <mergeCell ref="B41:B42"/>
    <mergeCell ref="B20:B21"/>
    <mergeCell ref="B23:B24"/>
    <mergeCell ref="B26:B27"/>
    <mergeCell ref="B29:B30"/>
    <mergeCell ref="B32:B33"/>
    <mergeCell ref="B35:B36"/>
  </mergeCells>
  <phoneticPr fontId="41"/>
  <printOptions horizontalCentered="1" verticalCentered="1"/>
  <pageMargins left="0.31496062992125984" right="0.31496062992125984" top="0.35433070866141736" bottom="0.35433070866141736" header="0" footer="0"/>
  <pageSetup paperSize="9" scale="75" orientation="portrait" r:id="rId1"/>
  <colBreaks count="1" manualBreakCount="1">
    <brk id="1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2:E55"/>
  <sheetViews>
    <sheetView zoomScaleNormal="100" workbookViewId="0">
      <selection activeCell="A4" sqref="A4:E4"/>
    </sheetView>
  </sheetViews>
  <sheetFormatPr defaultColWidth="14.453125" defaultRowHeight="15" customHeight="1"/>
  <cols>
    <col min="1" max="1" width="11.453125" style="193" customWidth="1"/>
    <col min="2" max="2" width="14.81640625" style="193" customWidth="1"/>
    <col min="3" max="3" width="27.7265625" style="193" customWidth="1"/>
    <col min="4" max="4" width="13" style="193" customWidth="1"/>
    <col min="5" max="5" width="25.81640625" style="193" customWidth="1"/>
    <col min="6" max="16384" width="14.453125" style="193"/>
  </cols>
  <sheetData>
    <row r="2" spans="1:5" ht="23.5">
      <c r="A2" s="758" t="str">
        <f>ＤＡＴＡ!$AB$2</f>
        <v>第73回　東海高等学校総合体育大会</v>
      </c>
      <c r="B2" s="758"/>
      <c r="C2" s="758"/>
      <c r="D2" s="758"/>
      <c r="E2" s="758"/>
    </row>
    <row r="3" spans="1:5" ht="21">
      <c r="A3" s="759" t="s">
        <v>102</v>
      </c>
      <c r="B3" s="759"/>
      <c r="C3" s="759"/>
      <c r="D3" s="759"/>
      <c r="E3" s="759"/>
    </row>
    <row r="4" spans="1:5" ht="32.5">
      <c r="A4" s="760" t="s">
        <v>103</v>
      </c>
      <c r="B4" s="760"/>
      <c r="C4" s="760"/>
      <c r="D4" s="760"/>
      <c r="E4" s="760"/>
    </row>
    <row r="5" spans="1:5" ht="12.75" customHeight="1">
      <c r="A5" s="192"/>
    </row>
    <row r="6" spans="1:5" ht="12.75" customHeight="1">
      <c r="A6" s="192"/>
    </row>
    <row r="7" spans="1:5" ht="12.75" customHeight="1">
      <c r="A7" s="761" t="s">
        <v>104</v>
      </c>
      <c r="B7" s="761"/>
      <c r="C7" s="761"/>
      <c r="D7" s="761"/>
      <c r="E7" s="761"/>
    </row>
    <row r="8" spans="1:5" ht="12.75" customHeight="1">
      <c r="A8" s="761" t="s">
        <v>105</v>
      </c>
      <c r="B8" s="761"/>
      <c r="C8" s="761"/>
      <c r="D8" s="761"/>
      <c r="E8" s="761"/>
    </row>
    <row r="9" spans="1:5" ht="12.75" customHeight="1"/>
    <row r="10" spans="1:5" ht="14.25" customHeight="1">
      <c r="A10" s="210" t="s">
        <v>106</v>
      </c>
    </row>
    <row r="11" spans="1:5" ht="26">
      <c r="A11" s="198" t="s">
        <v>107</v>
      </c>
      <c r="B11" s="198" t="s">
        <v>108</v>
      </c>
      <c r="C11" s="198" t="s">
        <v>109</v>
      </c>
      <c r="D11" s="211" t="s">
        <v>318</v>
      </c>
      <c r="E11" s="198" t="s">
        <v>110</v>
      </c>
    </row>
    <row r="12" spans="1:5" ht="40.5" customHeight="1">
      <c r="A12" s="195"/>
      <c r="B12" s="195"/>
      <c r="C12" s="195"/>
      <c r="D12" s="195"/>
      <c r="E12" s="195"/>
    </row>
    <row r="13" spans="1:5" ht="14.25" customHeight="1">
      <c r="A13" s="756" t="s">
        <v>111</v>
      </c>
      <c r="B13" s="756"/>
      <c r="C13" s="756"/>
      <c r="D13" s="756"/>
      <c r="E13" s="756"/>
    </row>
    <row r="14" spans="1:5" ht="28">
      <c r="A14" s="757" t="s">
        <v>112</v>
      </c>
      <c r="B14" s="757"/>
      <c r="C14" s="757"/>
      <c r="D14" s="757"/>
      <c r="E14" s="757"/>
    </row>
    <row r="15" spans="1:5" ht="26">
      <c r="A15" s="198" t="s">
        <v>107</v>
      </c>
      <c r="B15" s="198" t="s">
        <v>108</v>
      </c>
      <c r="C15" s="198" t="s">
        <v>109</v>
      </c>
      <c r="D15" s="211" t="s">
        <v>318</v>
      </c>
      <c r="E15" s="198" t="s">
        <v>110</v>
      </c>
    </row>
    <row r="16" spans="1:5" ht="40.5" customHeight="1">
      <c r="A16" s="195"/>
      <c r="B16" s="195"/>
      <c r="C16" s="195"/>
      <c r="D16" s="195"/>
      <c r="E16" s="195"/>
    </row>
    <row r="17" spans="1:5" ht="36.75" customHeight="1"/>
    <row r="18" spans="1:5" ht="14.25" customHeight="1">
      <c r="A18" s="210" t="s">
        <v>319</v>
      </c>
    </row>
    <row r="19" spans="1:5" ht="26">
      <c r="A19" s="198" t="s">
        <v>107</v>
      </c>
      <c r="B19" s="198" t="s">
        <v>108</v>
      </c>
      <c r="C19" s="198" t="s">
        <v>109</v>
      </c>
      <c r="D19" s="211" t="s">
        <v>318</v>
      </c>
      <c r="E19" s="198" t="s">
        <v>110</v>
      </c>
    </row>
    <row r="20" spans="1:5" ht="40.5" customHeight="1">
      <c r="A20" s="195"/>
      <c r="B20" s="195"/>
      <c r="C20" s="195"/>
      <c r="D20" s="195"/>
      <c r="E20" s="195"/>
    </row>
    <row r="21" spans="1:5" ht="14.25" customHeight="1">
      <c r="A21" s="756" t="s">
        <v>111</v>
      </c>
      <c r="B21" s="756"/>
      <c r="C21" s="756"/>
      <c r="D21" s="756"/>
      <c r="E21" s="756"/>
    </row>
    <row r="22" spans="1:5" ht="28">
      <c r="A22" s="757" t="s">
        <v>112</v>
      </c>
      <c r="B22" s="757"/>
      <c r="C22" s="757"/>
      <c r="D22" s="757"/>
      <c r="E22" s="757"/>
    </row>
    <row r="23" spans="1:5" ht="26">
      <c r="A23" s="198" t="s">
        <v>107</v>
      </c>
      <c r="B23" s="198" t="s">
        <v>108</v>
      </c>
      <c r="C23" s="198" t="s">
        <v>109</v>
      </c>
      <c r="D23" s="211" t="s">
        <v>318</v>
      </c>
      <c r="E23" s="198" t="s">
        <v>110</v>
      </c>
    </row>
    <row r="24" spans="1:5" ht="40.5" customHeight="1">
      <c r="A24" s="195"/>
      <c r="B24" s="195"/>
      <c r="C24" s="195"/>
      <c r="D24" s="195"/>
      <c r="E24" s="195"/>
    </row>
    <row r="25" spans="1:5" ht="36.75" customHeight="1"/>
    <row r="26" spans="1:5" ht="14.25" customHeight="1">
      <c r="A26" s="210" t="s">
        <v>320</v>
      </c>
    </row>
    <row r="27" spans="1:5" ht="26">
      <c r="A27" s="198" t="s">
        <v>107</v>
      </c>
      <c r="B27" s="198" t="s">
        <v>108</v>
      </c>
      <c r="C27" s="198" t="s">
        <v>109</v>
      </c>
      <c r="D27" s="211" t="s">
        <v>318</v>
      </c>
      <c r="E27" s="198" t="s">
        <v>110</v>
      </c>
    </row>
    <row r="28" spans="1:5" ht="40.5" customHeight="1">
      <c r="A28" s="195"/>
      <c r="B28" s="195"/>
      <c r="C28" s="195"/>
      <c r="D28" s="195"/>
      <c r="E28" s="195"/>
    </row>
    <row r="29" spans="1:5" ht="13">
      <c r="A29" s="756" t="s">
        <v>111</v>
      </c>
      <c r="B29" s="756"/>
      <c r="C29" s="756"/>
      <c r="D29" s="756"/>
      <c r="E29" s="756"/>
    </row>
    <row r="30" spans="1:5" ht="28">
      <c r="A30" s="757" t="s">
        <v>112</v>
      </c>
      <c r="B30" s="757"/>
      <c r="C30" s="757"/>
      <c r="D30" s="757"/>
      <c r="E30" s="757"/>
    </row>
    <row r="31" spans="1:5" ht="26">
      <c r="A31" s="198" t="s">
        <v>107</v>
      </c>
      <c r="B31" s="198" t="s">
        <v>108</v>
      </c>
      <c r="C31" s="198" t="s">
        <v>109</v>
      </c>
      <c r="D31" s="211" t="s">
        <v>318</v>
      </c>
      <c r="E31" s="198" t="s">
        <v>110</v>
      </c>
    </row>
    <row r="32" spans="1:5" ht="40.5" customHeight="1">
      <c r="A32" s="195"/>
      <c r="B32" s="195"/>
      <c r="C32" s="195"/>
      <c r="D32" s="195"/>
      <c r="E32" s="195"/>
    </row>
    <row r="33" spans="1:1" ht="14.25" customHeight="1"/>
    <row r="34" spans="1:1" ht="14.25" customHeight="1">
      <c r="A34" s="192" t="s">
        <v>113</v>
      </c>
    </row>
    <row r="35" spans="1:1" ht="14.25" customHeight="1"/>
    <row r="36" spans="1:1" ht="14.25" customHeight="1"/>
    <row r="37" spans="1:1" ht="14.25" customHeight="1"/>
    <row r="38" spans="1:1" ht="14.25" customHeight="1"/>
    <row r="39" spans="1:1" ht="14.25" customHeight="1"/>
    <row r="40" spans="1:1" ht="14.25" customHeight="1"/>
    <row r="41" spans="1:1" ht="14.25" customHeight="1"/>
    <row r="42" spans="1:1" ht="14.25" customHeight="1"/>
    <row r="43" spans="1:1" ht="14.25" customHeight="1"/>
    <row r="44" spans="1:1" ht="14.25" customHeight="1"/>
    <row r="45" spans="1:1" ht="14.25" customHeight="1"/>
    <row r="46" spans="1:1" ht="14.25" customHeight="1"/>
    <row r="47" spans="1:1" ht="14.25" customHeight="1"/>
    <row r="48" spans="1:1" ht="14.25" customHeight="1"/>
    <row r="49" ht="14.25" customHeight="1"/>
    <row r="50" ht="14.25" customHeight="1"/>
    <row r="51" ht="14.25" customHeight="1"/>
    <row r="52" ht="14.25" customHeight="1"/>
    <row r="53" ht="14.25" customHeight="1"/>
    <row r="54" ht="14.25" customHeight="1"/>
    <row r="55" ht="14.25" customHeight="1"/>
  </sheetData>
  <mergeCells count="11">
    <mergeCell ref="A2:E2"/>
    <mergeCell ref="A3:E3"/>
    <mergeCell ref="A4:E4"/>
    <mergeCell ref="A7:E7"/>
    <mergeCell ref="A8:E8"/>
    <mergeCell ref="A29:E29"/>
    <mergeCell ref="A30:E30"/>
    <mergeCell ref="A21:E21"/>
    <mergeCell ref="A22:E22"/>
    <mergeCell ref="A13:E13"/>
    <mergeCell ref="A14:E14"/>
  </mergeCells>
  <phoneticPr fontId="37"/>
  <printOptions horizontalCentered="1"/>
  <pageMargins left="0.59055118110236227" right="0.59055118110236227" top="0.59055118110236227" bottom="0.59055118110236227" header="0" footer="0"/>
  <pageSetup paperSize="9" scale="9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G82"/>
  <sheetViews>
    <sheetView zoomScaleNormal="100" workbookViewId="0">
      <selection activeCell="B6" sqref="B6"/>
    </sheetView>
  </sheetViews>
  <sheetFormatPr defaultColWidth="14.453125" defaultRowHeight="15" customHeight="1"/>
  <cols>
    <col min="1" max="1" width="14.453125" style="193"/>
    <col min="2" max="2" width="32.1796875" style="193" customWidth="1"/>
    <col min="3" max="3" width="6.453125" style="193" customWidth="1"/>
    <col min="4" max="4" width="11.81640625" style="193" customWidth="1"/>
    <col min="5" max="5" width="6.1796875" style="193" customWidth="1"/>
    <col min="6" max="6" width="33.453125" style="193" customWidth="1"/>
  </cols>
  <sheetData>
    <row r="1" spans="1:6" ht="21">
      <c r="A1" s="767" t="str">
        <f>ＤＡＴＡ!AB2</f>
        <v>第73回　東海高等学校総合体育大会</v>
      </c>
      <c r="B1" s="767"/>
      <c r="C1" s="767"/>
      <c r="D1" s="767"/>
      <c r="E1" s="767"/>
      <c r="F1" s="767"/>
    </row>
    <row r="2" spans="1:6" ht="23.5">
      <c r="A2" s="768" t="s">
        <v>114</v>
      </c>
      <c r="B2" s="768"/>
      <c r="C2" s="768"/>
      <c r="D2" s="768"/>
      <c r="E2" s="768"/>
      <c r="F2" s="768"/>
    </row>
    <row r="3" spans="1:6" ht="12.75" customHeight="1"/>
    <row r="4" spans="1:6" ht="37.5" customHeight="1">
      <c r="A4" s="219" t="s">
        <v>324</v>
      </c>
      <c r="B4" s="288">
        <f>ＤＡＴＡ!AB9</f>
        <v>0</v>
      </c>
      <c r="C4" s="766" t="s">
        <v>326</v>
      </c>
      <c r="D4" s="766"/>
      <c r="E4" s="771">
        <f>ＤＡＴＡ!AB11</f>
        <v>0</v>
      </c>
      <c r="F4" s="771"/>
    </row>
    <row r="5" spans="1:6" ht="18.75" customHeight="1">
      <c r="A5" s="223" t="s">
        <v>245</v>
      </c>
      <c r="B5" s="223" t="str">
        <f>ＤＡＴＡ!D4&amp;ＤＡＴＡ!F4</f>
        <v>こうとうがっこう</v>
      </c>
      <c r="C5" s="766" t="s">
        <v>327</v>
      </c>
      <c r="D5" s="766"/>
      <c r="E5" s="771">
        <f>ＤＡＴＡ!AB13</f>
        <v>0</v>
      </c>
      <c r="F5" s="771"/>
    </row>
    <row r="6" spans="1:6" ht="56.25" customHeight="1">
      <c r="A6" s="221" t="s">
        <v>246</v>
      </c>
      <c r="B6" s="289" t="str">
        <f>ＤＡＴＡ!D5&amp;ＤＡＴＡ!F5</f>
        <v>高等学校</v>
      </c>
      <c r="C6" s="766"/>
      <c r="D6" s="766"/>
      <c r="E6" s="771"/>
      <c r="F6" s="771"/>
    </row>
    <row r="7" spans="1:6" ht="18.75" customHeight="1">
      <c r="A7" s="223" t="s">
        <v>245</v>
      </c>
      <c r="B7" s="223">
        <f>ＤＡＴＡ!D13</f>
        <v>0</v>
      </c>
      <c r="C7" s="766" t="s">
        <v>269</v>
      </c>
      <c r="D7" s="771">
        <f>ＤＡＴＡ!D15</f>
        <v>0</v>
      </c>
      <c r="E7" s="766" t="s">
        <v>295</v>
      </c>
      <c r="F7" s="771" t="str">
        <f>ＤＡＴＡ!D5&amp;ＤＡＴＡ!F5</f>
        <v>高等学校</v>
      </c>
    </row>
    <row r="8" spans="1:6" ht="56.25" customHeight="1">
      <c r="A8" s="221" t="s">
        <v>325</v>
      </c>
      <c r="B8" s="289">
        <f>ＤＡＴＡ!D14</f>
        <v>0</v>
      </c>
      <c r="C8" s="766"/>
      <c r="D8" s="771"/>
      <c r="E8" s="766"/>
      <c r="F8" s="771"/>
    </row>
    <row r="9" spans="1:6" ht="18.75" customHeight="1">
      <c r="A9" s="219" t="s">
        <v>245</v>
      </c>
      <c r="B9" s="219">
        <f>ＤＡＴＡ!D17</f>
        <v>0</v>
      </c>
      <c r="C9" s="766" t="s">
        <v>269</v>
      </c>
      <c r="D9" s="762">
        <f>ＤＡＴＡ!D19</f>
        <v>0</v>
      </c>
      <c r="E9" s="766" t="s">
        <v>295</v>
      </c>
      <c r="F9" s="764"/>
    </row>
    <row r="10" spans="1:6" ht="56.25" customHeight="1">
      <c r="A10" s="219" t="s">
        <v>328</v>
      </c>
      <c r="B10" s="288">
        <f>ＤＡＴＡ!D18</f>
        <v>0</v>
      </c>
      <c r="C10" s="766"/>
      <c r="D10" s="763"/>
      <c r="E10" s="766"/>
      <c r="F10" s="765"/>
    </row>
    <row r="11" spans="1:6" ht="12.75" customHeight="1">
      <c r="A11" s="220"/>
      <c r="B11" s="220"/>
      <c r="C11" s="220"/>
      <c r="D11" s="220"/>
      <c r="E11" s="220"/>
      <c r="F11" s="220"/>
    </row>
    <row r="12" spans="1:6" ht="12.75" customHeight="1">
      <c r="A12" s="220"/>
      <c r="B12" s="220"/>
      <c r="C12" s="220"/>
      <c r="D12" s="220"/>
      <c r="E12" s="220"/>
      <c r="F12" s="220"/>
    </row>
    <row r="13" spans="1:6" ht="28.5" customHeight="1">
      <c r="A13" s="218" t="s">
        <v>115</v>
      </c>
      <c r="B13" s="220"/>
      <c r="C13" s="220"/>
      <c r="D13" s="220"/>
      <c r="E13" s="220"/>
      <c r="F13" s="220"/>
    </row>
    <row r="14" spans="1:6" ht="12.75" customHeight="1">
      <c r="A14" s="220"/>
      <c r="B14" s="220"/>
      <c r="C14" s="220"/>
      <c r="D14" s="220"/>
      <c r="E14" s="220"/>
      <c r="F14" s="220"/>
    </row>
    <row r="15" spans="1:6" ht="18.75" customHeight="1">
      <c r="A15" s="223" t="s">
        <v>245</v>
      </c>
      <c r="B15" s="224"/>
      <c r="C15" s="766" t="s">
        <v>269</v>
      </c>
      <c r="D15" s="764"/>
      <c r="E15" s="766" t="s">
        <v>295</v>
      </c>
      <c r="F15" s="764"/>
    </row>
    <row r="16" spans="1:6" ht="56.25" customHeight="1">
      <c r="A16" s="221" t="s">
        <v>328</v>
      </c>
      <c r="B16" s="222"/>
      <c r="C16" s="766"/>
      <c r="D16" s="765"/>
      <c r="E16" s="766"/>
      <c r="F16" s="765"/>
    </row>
    <row r="17" spans="1:7" ht="12.75" customHeight="1"/>
    <row r="18" spans="1:7" ht="15.75" customHeight="1">
      <c r="A18" s="769" t="s">
        <v>116</v>
      </c>
      <c r="B18" s="769"/>
      <c r="C18" s="769"/>
      <c r="D18" s="769"/>
      <c r="E18" s="769"/>
      <c r="F18" s="769"/>
    </row>
    <row r="19" spans="1:7" ht="15.75" customHeight="1">
      <c r="A19" s="769" t="s">
        <v>117</v>
      </c>
      <c r="B19" s="769"/>
      <c r="C19" s="769"/>
      <c r="D19" s="769"/>
      <c r="E19" s="769"/>
      <c r="F19" s="769"/>
    </row>
    <row r="20" spans="1:7" ht="15.75" customHeight="1"/>
    <row r="21" spans="1:7" ht="15.75" customHeight="1"/>
    <row r="22" spans="1:7" ht="15.75" customHeight="1"/>
    <row r="23" spans="1:7" ht="15.75" customHeight="1"/>
    <row r="24" spans="1:7" ht="15.75" customHeight="1"/>
    <row r="25" spans="1:7" ht="15.75" customHeight="1">
      <c r="A25" s="225" t="s">
        <v>329</v>
      </c>
    </row>
    <row r="26" spans="1:7" ht="15.75" customHeight="1"/>
    <row r="27" spans="1:7" ht="15.75" customHeight="1">
      <c r="B27" s="193" t="s">
        <v>330</v>
      </c>
    </row>
    <row r="28" spans="1:7" ht="15.75" customHeight="1"/>
    <row r="29" spans="1:7" ht="15.75" customHeight="1"/>
    <row r="30" spans="1:7" ht="15.75" customHeight="1">
      <c r="B30" s="770" t="str">
        <f>ＤＡＴＡ!D5&amp;"高等学校長"</f>
        <v>高等学校長</v>
      </c>
      <c r="C30" s="770"/>
      <c r="D30" s="770"/>
      <c r="E30" s="770" t="str">
        <f>ＤＡＴＡ!D16&amp;"　　　　  印"</f>
        <v>　　　　  印</v>
      </c>
      <c r="F30" s="770"/>
      <c r="G30" s="193"/>
    </row>
    <row r="31" spans="1:7" ht="15.75" customHeight="1"/>
    <row r="32" spans="1:7" ht="15.75" customHeight="1"/>
    <row r="33" spans="1:1" ht="15.75" customHeight="1"/>
    <row r="34" spans="1:1" ht="15.75" customHeight="1">
      <c r="A34" s="193" t="s">
        <v>118</v>
      </c>
    </row>
    <row r="35" spans="1:1" ht="15.75" customHeight="1"/>
    <row r="36" spans="1:1" ht="15.75" customHeight="1"/>
    <row r="37" spans="1:1" ht="15.75" customHeight="1"/>
    <row r="38" spans="1:1" ht="15.75" customHeight="1"/>
    <row r="39" spans="1:1" ht="15.75" customHeight="1"/>
    <row r="40" spans="1:1" ht="15.75" customHeight="1"/>
    <row r="41" spans="1:1" ht="15.75" customHeight="1"/>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sheetData>
  <mergeCells count="22">
    <mergeCell ref="A1:F1"/>
    <mergeCell ref="A2:F2"/>
    <mergeCell ref="A18:F18"/>
    <mergeCell ref="A19:F19"/>
    <mergeCell ref="B30:D30"/>
    <mergeCell ref="E30:F30"/>
    <mergeCell ref="C15:C16"/>
    <mergeCell ref="E15:E16"/>
    <mergeCell ref="C4:D4"/>
    <mergeCell ref="C5:D6"/>
    <mergeCell ref="E4:F4"/>
    <mergeCell ref="E5:F6"/>
    <mergeCell ref="D7:D8"/>
    <mergeCell ref="F7:F8"/>
    <mergeCell ref="D15:D16"/>
    <mergeCell ref="F15:F16"/>
    <mergeCell ref="D9:D10"/>
    <mergeCell ref="F9:F10"/>
    <mergeCell ref="C9:C10"/>
    <mergeCell ref="E9:E10"/>
    <mergeCell ref="E7:E8"/>
    <mergeCell ref="C7:C8"/>
  </mergeCells>
  <phoneticPr fontId="37"/>
  <pageMargins left="0.39370078740157483" right="0.39370078740157483" top="0.78740157480314965" bottom="0.39370078740157483" header="0" footer="0"/>
  <pageSetup paperSize="9" scale="88" orientation="portrait" r:id="rId1"/>
</worksheet>
</file>

<file path=docMetadata/LabelInfo.xml><?xml version="1.0" encoding="utf-8"?>
<clbl:labelList xmlns:clbl="http://schemas.microsoft.com/office/2020/mipLabelMetadata">
  <clbl:label id="{053333c1-e2b4-49ac-8002-9132238116e0}" enabled="1" method="Privileged" siteId="{000f0d41-850a-41c5-a087-17535fa7eb5b}"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6</vt:i4>
      </vt:variant>
    </vt:vector>
  </HeadingPairs>
  <TitlesOfParts>
    <vt:vector size="20" baseType="lpstr">
      <vt:lpstr>ＤＡＴＡ</vt:lpstr>
      <vt:lpstr>説明</vt:lpstr>
      <vt:lpstr>東海大会補充選手の取り扱い</vt:lpstr>
      <vt:lpstr>①体操競技用　参加申込書_個人</vt:lpstr>
      <vt:lpstr>①体操競技用　参加申込書_団体</vt:lpstr>
      <vt:lpstr>②新体操　参加申込書</vt:lpstr>
      <vt:lpstr>③日程表</vt:lpstr>
      <vt:lpstr>④選手変更用紙</vt:lpstr>
      <vt:lpstr>⑤監督交代申告書</vt:lpstr>
      <vt:lpstr>⑥撮影許可申請書</vt:lpstr>
      <vt:lpstr>⑦体操競技オーダー表</vt:lpstr>
      <vt:lpstr>⑧新技申請用紙</vt:lpstr>
      <vt:lpstr>⑨個人選手交代申告書</vt:lpstr>
      <vt:lpstr>開催県編集用</vt:lpstr>
      <vt:lpstr>'①体操競技用　参加申込書_個人'!Print_Area</vt:lpstr>
      <vt:lpstr>'①体操競技用　参加申込書_団体'!Print_Area</vt:lpstr>
      <vt:lpstr>'②新体操　参加申込書'!Print_Area</vt:lpstr>
      <vt:lpstr>③日程表!Print_Area</vt:lpstr>
      <vt:lpstr>⑨個人選手交代申告書!Print_Area</vt:lpstr>
      <vt:lpstr>ＤＡＴＡ!Print_Area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祐作</dc:creator>
  <cp:lastModifiedBy>舞 鈴木</cp:lastModifiedBy>
  <cp:lastPrinted>2026-03-24T08:00:56Z</cp:lastPrinted>
  <dcterms:created xsi:type="dcterms:W3CDTF">2006-09-16T00:00:00Z</dcterms:created>
  <dcterms:modified xsi:type="dcterms:W3CDTF">2026-05-22T03:50:05Z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24c30c7-6183-4bbf-8f5a-0619846ff2e2_Enabled">
    <vt:lpwstr>true</vt:lpwstr>
  </property>
  <property fmtid="{D5CDD505-2E9C-101B-9397-08002B2CF9AE}" pid="3" name="MSIP_Label_624c30c7-6183-4bbf-8f5a-0619846ff2e2_SetDate">
    <vt:lpwstr>2024-05-22T05:06:14Z</vt:lpwstr>
  </property>
  <property fmtid="{D5CDD505-2E9C-101B-9397-08002B2CF9AE}" pid="4" name="MSIP_Label_624c30c7-6183-4bbf-8f5a-0619846ff2e2_Method">
    <vt:lpwstr>Standard</vt:lpwstr>
  </property>
  <property fmtid="{D5CDD505-2E9C-101B-9397-08002B2CF9AE}" pid="5" name="MSIP_Label_624c30c7-6183-4bbf-8f5a-0619846ff2e2_Name">
    <vt:lpwstr>組織外公開</vt:lpwstr>
  </property>
  <property fmtid="{D5CDD505-2E9C-101B-9397-08002B2CF9AE}" pid="6" name="MSIP_Label_624c30c7-6183-4bbf-8f5a-0619846ff2e2_SiteId">
    <vt:lpwstr>2c12496b-3cf3-4d5b-b8fe-9b6a510058d9</vt:lpwstr>
  </property>
  <property fmtid="{D5CDD505-2E9C-101B-9397-08002B2CF9AE}" pid="7" name="MSIP_Label_624c30c7-6183-4bbf-8f5a-0619846ff2e2_ActionId">
    <vt:lpwstr>4608df09-68f8-408b-9fb5-2235d887b379</vt:lpwstr>
  </property>
  <property fmtid="{D5CDD505-2E9C-101B-9397-08002B2CF9AE}" pid="8" name="MSIP_Label_624c30c7-6183-4bbf-8f5a-0619846ff2e2_ContentBits">
    <vt:lpwstr>0</vt:lpwstr>
  </property>
</Properties>
</file>